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445" firstSheet="5" activeTab="8"/>
  </bookViews>
  <sheets>
    <sheet name="1.1 Журнал отключений" sheetId="1" r:id="rId1"/>
    <sheet name="1.2 Показатель отключений" sheetId="2" r:id="rId2"/>
    <sheet name="Показатели надежности и качест" sheetId="3" r:id="rId3"/>
    <sheet name="Индикатор информативности" sheetId="4" r:id="rId4"/>
    <sheet name="индикатор исполнительности" sheetId="5" r:id="rId5"/>
    <sheet name="индикатор обратной связи" sheetId="6" r:id="rId6"/>
    <sheet name="Индикатор качества" sheetId="7" r:id="rId7"/>
    <sheet name="Общий показатель" sheetId="8" r:id="rId8"/>
    <sheet name="расчет К_об" sheetId="9" r:id="rId9"/>
  </sheets>
  <definedNames/>
  <calcPr fullCalcOnLoad="1"/>
</workbook>
</file>

<file path=xl/sharedStrings.xml><?xml version="1.0" encoding="utf-8"?>
<sst xmlns="http://schemas.openxmlformats.org/spreadsheetml/2006/main" count="393" uniqueCount="200">
  <si>
    <t>Форма 1.1</t>
  </si>
  <si>
    <t/>
  </si>
  <si>
    <t>№</t>
  </si>
  <si>
    <t>Обосновывающие данные для расчета</t>
  </si>
  <si>
    <t>Итого</t>
  </si>
  <si>
    <t>(должность)</t>
  </si>
  <si>
    <t>(подпись)</t>
  </si>
  <si>
    <t>РП-59</t>
  </si>
  <si>
    <t>ТП-0165</t>
  </si>
  <si>
    <t>РП-99</t>
  </si>
  <si>
    <t>ТП-0264</t>
  </si>
  <si>
    <t>Плановая продолжительность прекращения,
час.</t>
  </si>
  <si>
    <t>Фактическая продолжительность прекращения, час.</t>
  </si>
  <si>
    <t>Форма 1.2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</si>
  <si>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</si>
  <si>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</si>
  <si>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</si>
  <si>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</si>
  <si>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Форма 1.3</t>
  </si>
  <si>
    <t>Наименование
показателя</t>
  </si>
  <si>
    <t>Мероприятия,
направленные
на улучшение показателя</t>
  </si>
  <si>
    <t>Описание (обоснование)</t>
  </si>
  <si>
    <t>значение показателя</t>
  </si>
  <si>
    <t>2014 г.</t>
  </si>
  <si>
    <t>Показатель качества предоставления возможности технологического присоединения (Птпр)</t>
  </si>
  <si>
    <t>Показатель уровня качества оказываемых услуг территориальных сетевых организаций (Птсо)</t>
  </si>
  <si>
    <t>Форма 2.1</t>
  </si>
  <si>
    <t>Значение</t>
  </si>
  <si>
    <t>Ф / П * 100, %</t>
  </si>
  <si>
    <t>Зависимость</t>
  </si>
  <si>
    <t>Оценочный балл</t>
  </si>
  <si>
    <t>факт (Ф)</t>
  </si>
  <si>
    <t>план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</si>
  <si>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</si>
  <si>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</si>
  <si>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</si>
  <si>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</si>
  <si>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</si>
  <si>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</si>
  <si>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</si>
  <si>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</si>
  <si>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</si>
  <si>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</si>
  <si>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</si>
  <si>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</si>
  <si>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</si>
  <si>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</si>
  <si>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</si>
  <si>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</si>
  <si>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</si>
  <si>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</si>
  <si>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</si>
  <si>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</si>
  <si>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</si>
  <si>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</si>
  <si>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</si>
  <si>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</si>
  <si>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</si>
  <si>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Отчет по значению индикатора информативности</t>
  </si>
  <si>
    <t>Исполнения показателя средней продолжительности прекращений передачи электрической энергии</t>
  </si>
  <si>
    <t>Форма 2.2</t>
  </si>
  <si>
    <t>Наименование параметра (показателя), характеризующего индикатор</t>
  </si>
  <si>
    <t>факт
(Ф)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</si>
  <si>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</si>
  <si>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</si>
  <si>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</si>
  <si>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</si>
  <si>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</si>
  <si>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</si>
  <si>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</si>
  <si>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</si>
  <si>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</si>
  <si>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</si>
  <si>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</si>
  <si>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</si>
  <si>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</si>
  <si>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</si>
  <si>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</si>
  <si>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</si>
  <si>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</si>
  <si>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</si>
  <si>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</si>
  <si>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</si>
  <si>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</si>
  <si>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Форма 2.3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</si>
  <si>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</si>
  <si>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</si>
  <si>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</si>
  <si>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</si>
  <si>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</si>
  <si>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</si>
  <si>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</si>
  <si>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</si>
  <si>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</si>
  <si>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</si>
  <si>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</si>
  <si>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</si>
  <si>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</si>
  <si>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</si>
  <si>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</si>
  <si>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</si>
  <si>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</si>
  <si>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</si>
  <si>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</si>
  <si>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</si>
  <si>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Отчет по значению индикатора исполнительности</t>
  </si>
  <si>
    <t>Отчет по значению индикатора результативности обратной связи</t>
  </si>
  <si>
    <t>Форма 2.4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</si>
  <si>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</si>
  <si>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</si>
  <si>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</si>
  <si>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</si>
  <si>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</si>
  <si>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</si>
  <si>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</si>
  <si>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</si>
  <si>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</si>
  <si>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</si>
  <si>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</si>
  <si>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</si>
  <si>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</si>
  <si>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</si>
  <si>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</si>
  <si>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</si>
  <si>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</si>
  <si>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</si>
  <si>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</si>
  <si>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</si>
  <si>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</si>
  <si>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</si>
  <si>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</si>
  <si>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</si>
  <si>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</si>
  <si>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</si>
  <si>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</si>
  <si>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</si>
  <si>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</si>
  <si>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</si>
  <si>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</si>
  <si>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</si>
  <si>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</si>
  <si>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</si>
  <si>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</si>
  <si>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</si>
  <si>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4.1</t>
  </si>
  <si>
    <t>ФОРМА, ИСПОЛЬЗУЕМАЯ ДЛЯ РАСЧЕТА ОБОБЩЕННОГО ПОКАЗАТЕЛЯ УРОВНЯ НАДЕЖНОСТИ
И КАЧЕСТВА ОКАЗЫВАЕМЫХ УСЛУГ</t>
  </si>
  <si>
    <t>Показатели уровня надежности и уровня качества оказываемых услуг электросетевой организации</t>
  </si>
  <si>
    <t>№ формулы Методических указаний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</si>
  <si>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 факт</t>
    </r>
  </si>
  <si>
    <t>(1)</t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</si>
  <si>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 факт</t>
    </r>
  </si>
  <si>
    <t>(3)</t>
  </si>
  <si>
    <r>
      <t xml:space="preserve">Плановое значение показателя </t>
    </r>
    <r>
      <rPr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</si>
  <si>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</si>
  <si>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r>
      <t xml:space="preserve">Плановое значение показателя </t>
    </r>
    <r>
      <rPr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</si>
  <si>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</si>
  <si>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</si>
  <si>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</si>
  <si>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t>Форма 4.2</t>
  </si>
  <si>
    <t>Расчет обобщенного показателя уровня надежности и качества оказываемых услуг</t>
  </si>
  <si>
    <t>1. коэффициент значимости показателя уровня надежности оказываемых услуг, α</t>
  </si>
  <si>
    <t>Для территориальной сетевой организации:
α = 0,65</t>
  </si>
  <si>
    <t>2. коэффициент значимости показателя уровня качества оказываемых услуг, β</t>
  </si>
  <si>
    <t>β = 1 - α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</si>
  <si>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</si>
  <si>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п. 5.1</t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</si>
  <si>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</si>
  <si>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</si>
  <si>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(5)</t>
  </si>
  <si>
    <t>2012 г. план</t>
  </si>
  <si>
    <t>2012 г. факт</t>
  </si>
  <si>
    <t>В регламентные сроки выполнено техническое обслуживание.</t>
  </si>
  <si>
    <t>Межотраслевые правила по охране труда при эксплуатации электроустановок</t>
  </si>
  <si>
    <t>есть</t>
  </si>
  <si>
    <t>нет</t>
  </si>
  <si>
    <t>обращений не было</t>
  </si>
  <si>
    <t>обращений не было.</t>
  </si>
  <si>
    <t>отказов не было</t>
  </si>
  <si>
    <t>нарушений нет</t>
  </si>
  <si>
    <t>Примечание</t>
  </si>
  <si>
    <t>www.1pesk.ru</t>
  </si>
  <si>
    <t>Отзывов и предложений не было</t>
  </si>
  <si>
    <t>Отчет территориальных сетевых организаций по плановым значениям</t>
  </si>
  <si>
    <t>Н.П.Носков</t>
  </si>
  <si>
    <t>Директор</t>
  </si>
  <si>
    <t>2013 г. План</t>
  </si>
  <si>
    <t>2013 г. Факт</t>
  </si>
  <si>
    <t>есть, информация размещена на объектах электроснабжения (тел.  2 982 247), на сайте ООО "ПЭСК".</t>
  </si>
  <si>
    <t>План* 2014 г.</t>
  </si>
  <si>
    <t>Факт 2014 г.</t>
  </si>
  <si>
    <t>*Постановление РЭК ПК от 31.01.2012 г. № 3-э</t>
  </si>
  <si>
    <t>2014 г. План</t>
  </si>
  <si>
    <t>2014 г. Факт</t>
  </si>
  <si>
    <t>2014 г. план</t>
  </si>
  <si>
    <t>2014 г. факт</t>
  </si>
  <si>
    <t>ООО "Первая электросетевая компания"</t>
  </si>
  <si>
    <t xml:space="preserve"> Журнал учета текущей информации о прекращении передачи электрической энергии для потребителей услуг за 2014 г.</t>
  </si>
  <si>
    <t xml:space="preserve">Исполнение показателей надежности и качества услуг за 2014 г. регулирования в пределах долгосрочного периода регулирования (Постановление РЭК ПК от 31.01.2012 г. № 3-э). </t>
  </si>
  <si>
    <t>Фактическое количество точек присоединения потребителей услуг к электрической сети электросетевой организации, шт. на 31.12.2014 г.</t>
  </si>
  <si>
    <t>Плановое количество точек присоединения потребителей услуг к электрической сети электросетевой организации, шт. на 31.01.2014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</si>
</sst>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General_)"/>
    <numFmt numFmtId="167" formatCode="&quot;$&quot;#,##0_);[Red]\(&quot;$&quot;#,##0\)"/>
    <numFmt numFmtId="168" formatCode="0.0%"/>
    <numFmt numFmtId="169" formatCode="0.0%_);\(0.0%\)"/>
    <numFmt numFmtId="170" formatCode="#,##0_);[Red]\(#,##0\)"/>
    <numFmt numFmtId="171" formatCode="_-* #,##0&quot;đ.&quot;_-;\-* #,##0&quot;đ.&quot;_-;_-* &quot;-&quot;&quot;đ.&quot;_-;_-@_-"/>
    <numFmt numFmtId="172" formatCode="_-* #,##0.00&quot;đ.&quot;_-;\-* #,##0.00&quot;đ.&quot;_-;_-* &quot;-&quot;??&quot;đ.&quot;_-;_-@_-"/>
    <numFmt numFmtId="173" formatCode="_-* #,##0_$_-;\-* #,##0_$_-;_-* &quot;-&quot;_$_-;_-@_-"/>
    <numFmt numFmtId="174" formatCode="_-* #,##0.00_$_-;\-* #,##0.00_$_-;_-* &quot;-&quot;??_$_-;_-@_-"/>
    <numFmt numFmtId="175" formatCode="_-* #,##0.00&quot;$&quot;_-;\-* #,##0.00&quot;$&quot;_-;_-* &quot;-&quot;??&quot;$&quot;_-;_-@_-"/>
    <numFmt numFmtId="176" formatCode="\$#,##0\ ;\(\$#,##0\)"/>
    <numFmt numFmtId="177" formatCode="_-* #,##0.00[$€-1]_-;\-* #,##0.00[$€-1]_-;_-* &quot;-&quot;??[$€-1]_-"/>
    <numFmt numFmtId="178" formatCode="#,##0_);[Blue]\(#,##0\)"/>
    <numFmt numFmtId="179" formatCode="_-* #,##0_đ_._-;\-* #,##0_đ_._-;_-* &quot;-&quot;_đ_._-;_-@_-"/>
    <numFmt numFmtId="180" formatCode="_-* #,##0.00_đ_._-;\-* #,##0.00_đ_._-;_-* &quot;-&quot;??_đ_._-;_-@_-"/>
    <numFmt numFmtId="181" formatCode="_-* #,##0\ _р_._-;\-* #,##0\ _р_._-;_-* &quot;-&quot;\ _р_._-;_-@_-"/>
    <numFmt numFmtId="182" formatCode="_-* #,##0.00\ _р_._-;\-* #,##0.00\ _р_._-;_-* &quot;-&quot;??\ _р_._-;_-@_-"/>
    <numFmt numFmtId="183" formatCode="0.0000"/>
    <numFmt numFmtId="184" formatCode="#,##0.000"/>
    <numFmt numFmtId="185" formatCode="#,##0.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bscript"/>
      <sz val="11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vertAlign val="superscript"/>
      <sz val="11"/>
      <name val="Times New Roman"/>
      <family val="1"/>
    </font>
    <font>
      <sz val="11"/>
      <name val="Calibri"/>
      <family val="2"/>
    </font>
    <font>
      <sz val="9"/>
      <color indexed="10"/>
      <name val="Tahoma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0" fillId="0" borderId="0">
      <alignment vertical="top"/>
      <protection/>
    </xf>
    <xf numFmtId="168" fontId="31" fillId="0" borderId="0">
      <alignment vertical="top"/>
      <protection/>
    </xf>
    <xf numFmtId="169" fontId="31" fillId="2" borderId="0">
      <alignment vertical="top"/>
      <protection/>
    </xf>
    <xf numFmtId="168" fontId="31" fillId="3" borderId="0">
      <alignment vertical="top"/>
      <protection/>
    </xf>
    <xf numFmtId="170" fontId="30" fillId="0" borderId="0">
      <alignment vertical="top"/>
      <protection/>
    </xf>
    <xf numFmtId="170" fontId="3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170" fontId="3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0" fillId="0" borderId="0">
      <alignment vertical="top"/>
      <protection/>
    </xf>
    <xf numFmtId="170" fontId="3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2" fillId="0" borderId="0">
      <alignment/>
      <protection locked="0"/>
    </xf>
    <xf numFmtId="44" fontId="32" fillId="0" borderId="0">
      <alignment/>
      <protection locked="0"/>
    </xf>
    <xf numFmtId="44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1">
      <alignment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166" fontId="2" fillId="0" borderId="2">
      <alignment/>
      <protection locked="0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5" fillId="5" borderId="0" applyNumberFormat="0" applyBorder="0" applyAlignment="0" applyProtection="0"/>
    <xf numFmtId="0" fontId="20" fillId="2" borderId="3" applyNumberFormat="0" applyAlignment="0" applyProtection="0"/>
    <xf numFmtId="0" fontId="22" fillId="39" borderId="4" applyNumberFormat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166" fontId="9" fillId="7" borderId="2">
      <alignment/>
      <protection/>
    </xf>
    <xf numFmtId="167" fontId="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4" fontId="13" fillId="0" borderId="0">
      <alignment vertical="top"/>
      <protection/>
    </xf>
    <xf numFmtId="170" fontId="36" fillId="0" borderId="0">
      <alignment vertical="top"/>
      <protection/>
    </xf>
    <xf numFmtId="177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9" fillId="3" borderId="0" applyNumberFormat="0" applyBorder="0" applyAlignment="0" applyProtection="0"/>
    <xf numFmtId="0" fontId="37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70" fontId="40" fillId="0" borderId="0">
      <alignment vertical="top"/>
      <protection/>
    </xf>
    <xf numFmtId="166" fontId="41" fillId="0" borderId="0">
      <alignment/>
      <protection/>
    </xf>
    <xf numFmtId="0" fontId="42" fillId="0" borderId="0" applyNumberFormat="0" applyFill="0" applyBorder="0" applyAlignment="0" applyProtection="0"/>
    <xf numFmtId="0" fontId="18" fillId="8" borderId="3" applyNumberFormat="0" applyAlignment="0" applyProtection="0"/>
    <xf numFmtId="170" fontId="31" fillId="0" borderId="0">
      <alignment vertical="top"/>
      <protection/>
    </xf>
    <xf numFmtId="170" fontId="31" fillId="2" borderId="0">
      <alignment vertical="top"/>
      <protection/>
    </xf>
    <xf numFmtId="178" fontId="31" fillId="3" borderId="0">
      <alignment vertical="top"/>
      <protection/>
    </xf>
    <xf numFmtId="0" fontId="27" fillId="0" borderId="6" applyNumberFormat="0" applyFill="0" applyAlignment="0" applyProtection="0"/>
    <xf numFmtId="0" fontId="24" fillId="4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41" borderId="7" applyNumberFormat="0" applyFont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9" fillId="2" borderId="8" applyNumberFormat="0" applyAlignment="0" applyProtection="0"/>
    <xf numFmtId="0" fontId="6" fillId="0" borderId="0" applyNumberFormat="0">
      <alignment horizontal="left"/>
      <protection/>
    </xf>
    <xf numFmtId="4" fontId="43" fillId="40" borderId="8" applyNumberFormat="0" applyProtection="0">
      <alignment vertical="center"/>
    </xf>
    <xf numFmtId="4" fontId="44" fillId="40" borderId="8" applyNumberFormat="0" applyProtection="0">
      <alignment vertical="center"/>
    </xf>
    <xf numFmtId="4" fontId="43" fillId="40" borderId="8" applyNumberFormat="0" applyProtection="0">
      <alignment horizontal="left" vertical="center" indent="1"/>
    </xf>
    <xf numFmtId="4" fontId="43" fillId="40" borderId="8" applyNumberFormat="0" applyProtection="0">
      <alignment horizontal="left" vertical="center" indent="1"/>
    </xf>
    <xf numFmtId="0" fontId="14" fillId="4" borderId="8" applyNumberFormat="0" applyProtection="0">
      <alignment horizontal="left" vertical="center" indent="1"/>
    </xf>
    <xf numFmtId="4" fontId="43" fillId="5" borderId="8" applyNumberFormat="0" applyProtection="0">
      <alignment horizontal="right" vertical="center"/>
    </xf>
    <xf numFmtId="4" fontId="43" fillId="16" borderId="8" applyNumberFormat="0" applyProtection="0">
      <alignment horizontal="right" vertical="center"/>
    </xf>
    <xf numFmtId="4" fontId="43" fillId="36" borderId="8" applyNumberFormat="0" applyProtection="0">
      <alignment horizontal="right" vertical="center"/>
    </xf>
    <xf numFmtId="4" fontId="43" fillId="18" borderId="8" applyNumberFormat="0" applyProtection="0">
      <alignment horizontal="right" vertical="center"/>
    </xf>
    <xf numFmtId="4" fontId="43" fillId="28" borderId="8" applyNumberFormat="0" applyProtection="0">
      <alignment horizontal="right" vertical="center"/>
    </xf>
    <xf numFmtId="4" fontId="43" fillId="38" borderId="8" applyNumberFormat="0" applyProtection="0">
      <alignment horizontal="right" vertical="center"/>
    </xf>
    <xf numFmtId="4" fontId="43" fillId="37" borderId="8" applyNumberFormat="0" applyProtection="0">
      <alignment horizontal="right" vertical="center"/>
    </xf>
    <xf numFmtId="4" fontId="43" fillId="42" borderId="8" applyNumberFormat="0" applyProtection="0">
      <alignment horizontal="right" vertical="center"/>
    </xf>
    <xf numFmtId="4" fontId="43" fillId="17" borderId="8" applyNumberFormat="0" applyProtection="0">
      <alignment horizontal="right" vertical="center"/>
    </xf>
    <xf numFmtId="4" fontId="45" fillId="43" borderId="8" applyNumberFormat="0" applyProtection="0">
      <alignment horizontal="left" vertical="center" indent="1"/>
    </xf>
    <xf numFmtId="4" fontId="43" fillId="44" borderId="9" applyNumberFormat="0" applyProtection="0">
      <alignment horizontal="left" vertical="center" indent="1"/>
    </xf>
    <xf numFmtId="4" fontId="46" fillId="45" borderId="0" applyNumberFormat="0" applyProtection="0">
      <alignment horizontal="left" vertical="center" indent="1"/>
    </xf>
    <xf numFmtId="0" fontId="14" fillId="4" borderId="8" applyNumberFormat="0" applyProtection="0">
      <alignment horizontal="left" vertical="center" indent="1"/>
    </xf>
    <xf numFmtId="4" fontId="43" fillId="44" borderId="8" applyNumberFormat="0" applyProtection="0">
      <alignment horizontal="left" vertical="center" indent="1"/>
    </xf>
    <xf numFmtId="4" fontId="43" fillId="46" borderId="8" applyNumberFormat="0" applyProtection="0">
      <alignment horizontal="left" vertical="center" indent="1"/>
    </xf>
    <xf numFmtId="0" fontId="14" fillId="46" borderId="8" applyNumberFormat="0" applyProtection="0">
      <alignment horizontal="left" vertical="center" indent="1"/>
    </xf>
    <xf numFmtId="0" fontId="14" fillId="46" borderId="8" applyNumberFormat="0" applyProtection="0">
      <alignment horizontal="left" vertical="center" indent="1"/>
    </xf>
    <xf numFmtId="0" fontId="14" fillId="39" borderId="8" applyNumberFormat="0" applyProtection="0">
      <alignment horizontal="left" vertical="center" indent="1"/>
    </xf>
    <xf numFmtId="0" fontId="14" fillId="39" borderId="8" applyNumberFormat="0" applyProtection="0">
      <alignment horizontal="left" vertical="center" indent="1"/>
    </xf>
    <xf numFmtId="0" fontId="14" fillId="2" borderId="8" applyNumberFormat="0" applyProtection="0">
      <alignment horizontal="left" vertical="center" indent="1"/>
    </xf>
    <xf numFmtId="0" fontId="14" fillId="2" borderId="8" applyNumberFormat="0" applyProtection="0">
      <alignment horizontal="left" vertical="center" indent="1"/>
    </xf>
    <xf numFmtId="0" fontId="14" fillId="4" borderId="8" applyNumberFormat="0" applyProtection="0">
      <alignment horizontal="left" vertical="center" indent="1"/>
    </xf>
    <xf numFmtId="0" fontId="14" fillId="4" borderId="8" applyNumberFormat="0" applyProtection="0">
      <alignment horizontal="left" vertical="center" indent="1"/>
    </xf>
    <xf numFmtId="0" fontId="2" fillId="0" borderId="0">
      <alignment/>
      <protection/>
    </xf>
    <xf numFmtId="4" fontId="43" fillId="41" borderId="8" applyNumberFormat="0" applyProtection="0">
      <alignment vertical="center"/>
    </xf>
    <xf numFmtId="4" fontId="44" fillId="41" borderId="8" applyNumberFormat="0" applyProtection="0">
      <alignment vertical="center"/>
    </xf>
    <xf numFmtId="4" fontId="43" fillId="41" borderId="8" applyNumberFormat="0" applyProtection="0">
      <alignment horizontal="left" vertical="center" indent="1"/>
    </xf>
    <xf numFmtId="4" fontId="43" fillId="41" borderId="8" applyNumberFormat="0" applyProtection="0">
      <alignment horizontal="left" vertical="center" indent="1"/>
    </xf>
    <xf numFmtId="4" fontId="43" fillId="44" borderId="8" applyNumberFormat="0" applyProtection="0">
      <alignment horizontal="right" vertical="center"/>
    </xf>
    <xf numFmtId="4" fontId="44" fillId="44" borderId="8" applyNumberFormat="0" applyProtection="0">
      <alignment horizontal="right" vertical="center"/>
    </xf>
    <xf numFmtId="0" fontId="14" fillId="4" borderId="8" applyNumberFormat="0" applyProtection="0">
      <alignment horizontal="left" vertical="center" indent="1"/>
    </xf>
    <xf numFmtId="0" fontId="14" fillId="4" borderId="8" applyNumberFormat="0" applyProtection="0">
      <alignment horizontal="left" vertical="center" indent="1"/>
    </xf>
    <xf numFmtId="0" fontId="47" fillId="0" borderId="0">
      <alignment/>
      <protection/>
    </xf>
    <xf numFmtId="4" fontId="48" fillId="44" borderId="8" applyNumberFormat="0" applyProtection="0">
      <alignment horizontal="right" vertical="center"/>
    </xf>
    <xf numFmtId="170" fontId="49" fillId="47" borderId="0">
      <alignment horizontal="right" vertical="top"/>
      <protection/>
    </xf>
    <xf numFmtId="0" fontId="23" fillId="0" borderId="0" applyNumberFormat="0" applyFill="0" applyBorder="0" applyAlignment="0" applyProtection="0"/>
    <xf numFmtId="0" fontId="35" fillId="0" borderId="10" applyNumberFormat="0" applyFont="0" applyFill="0" applyAlignment="0" applyProtection="0"/>
    <xf numFmtId="0" fontId="28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68" fillId="53" borderId="0" applyNumberFormat="0" applyBorder="0" applyAlignment="0" applyProtection="0"/>
    <xf numFmtId="166" fontId="2" fillId="0" borderId="2">
      <alignment/>
      <protection locked="0"/>
    </xf>
    <xf numFmtId="0" fontId="69" fillId="54" borderId="11" applyNumberFormat="0" applyAlignment="0" applyProtection="0"/>
    <xf numFmtId="0" fontId="70" fillId="55" borderId="12" applyNumberFormat="0" applyAlignment="0" applyProtection="0"/>
    <xf numFmtId="0" fontId="71" fillId="55" borderId="1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73" fillId="0" borderId="13" applyNumberFormat="0" applyFill="0" applyAlignment="0" applyProtection="0"/>
    <xf numFmtId="0" fontId="74" fillId="0" borderId="14" applyNumberFormat="0" applyFill="0" applyAlignment="0" applyProtection="0"/>
    <xf numFmtId="0" fontId="75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8" fillId="0" borderId="16" applyBorder="0">
      <alignment horizontal="center" vertical="center" wrapText="1"/>
      <protection/>
    </xf>
    <xf numFmtId="166" fontId="9" fillId="7" borderId="2">
      <alignment/>
      <protection/>
    </xf>
    <xf numFmtId="4" fontId="5" fillId="40" borderId="17" applyBorder="0">
      <alignment horizontal="right"/>
      <protection/>
    </xf>
    <xf numFmtId="49" fontId="50" fillId="0" borderId="0" applyBorder="0">
      <alignment vertical="center"/>
      <protection/>
    </xf>
    <xf numFmtId="0" fontId="76" fillId="0" borderId="18" applyNumberFormat="0" applyFill="0" applyAlignment="0" applyProtection="0"/>
    <xf numFmtId="3" fontId="9" fillId="0" borderId="17" applyBorder="0">
      <alignment vertical="center"/>
      <protection/>
    </xf>
    <xf numFmtId="0" fontId="77" fillId="56" borderId="19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" vertical="center" wrapText="1"/>
      <protection/>
    </xf>
    <xf numFmtId="0" fontId="10" fillId="3" borderId="0" applyFill="0">
      <alignment wrapText="1"/>
      <protection/>
    </xf>
    <xf numFmtId="0" fontId="78" fillId="0" borderId="0" applyNumberFormat="0" applyFill="0" applyBorder="0" applyAlignment="0" applyProtection="0"/>
    <xf numFmtId="0" fontId="79" fillId="5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58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64" fontId="51" fillId="40" borderId="20" applyNumberFormat="0" applyBorder="0" applyAlignment="0">
      <protection locked="0"/>
    </xf>
    <xf numFmtId="0" fontId="81" fillId="0" borderId="0" applyNumberFormat="0" applyFill="0" applyBorder="0" applyAlignment="0" applyProtection="0"/>
    <xf numFmtId="0" fontId="0" fillId="59" borderId="2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2" fillId="0" borderId="22" applyNumberFormat="0" applyFill="0" applyAlignment="0" applyProtection="0"/>
    <xf numFmtId="0" fontId="3" fillId="0" borderId="0">
      <alignment/>
      <protection/>
    </xf>
    <xf numFmtId="170" fontId="30" fillId="0" borderId="0">
      <alignment vertical="top"/>
      <protection/>
    </xf>
    <xf numFmtId="3" fontId="52" fillId="0" borderId="0">
      <alignment/>
      <protection/>
    </xf>
    <xf numFmtId="0" fontId="83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" fillId="3" borderId="0" applyFont="0" applyBorder="0">
      <alignment horizontal="right"/>
      <protection/>
    </xf>
    <xf numFmtId="4" fontId="5" fillId="3" borderId="0" applyBorder="0">
      <alignment horizontal="right"/>
      <protection/>
    </xf>
    <xf numFmtId="4" fontId="5" fillId="3" borderId="0" applyBorder="0">
      <alignment horizontal="right"/>
      <protection/>
    </xf>
    <xf numFmtId="4" fontId="5" fillId="3" borderId="23" applyBorder="0">
      <alignment horizontal="right"/>
      <protection/>
    </xf>
    <xf numFmtId="4" fontId="5" fillId="8" borderId="24" applyBorder="0">
      <alignment horizontal="right"/>
      <protection/>
    </xf>
    <xf numFmtId="0" fontId="84" fillId="60" borderId="0" applyNumberFormat="0" applyBorder="0" applyAlignment="0" applyProtection="0"/>
    <xf numFmtId="165" fontId="2" fillId="0" borderId="17" applyFont="0" applyFill="0" applyBorder="0" applyProtection="0">
      <alignment horizontal="center" vertical="center"/>
    </xf>
    <xf numFmtId="44" fontId="32" fillId="0" borderId="0">
      <alignment/>
      <protection locked="0"/>
    </xf>
    <xf numFmtId="0" fontId="2" fillId="0" borderId="17" applyBorder="0">
      <alignment horizontal="center" vertical="center" wrapText="1"/>
      <protection/>
    </xf>
  </cellStyleXfs>
  <cellXfs count="264">
    <xf numFmtId="0" fontId="0" fillId="0" borderId="0" xfId="0" applyFont="1" applyAlignment="1">
      <alignment/>
    </xf>
    <xf numFmtId="4" fontId="5" fillId="40" borderId="17" xfId="192" applyBorder="1" applyAlignment="1" applyProtection="1">
      <alignment horizontal="center" vertical="center"/>
      <protection locked="0"/>
    </xf>
    <xf numFmtId="0" fontId="53" fillId="0" borderId="0" xfId="210" applyNumberFormat="1" applyFont="1" applyBorder="1" applyAlignment="1">
      <alignment horizontal="left"/>
      <protection/>
    </xf>
    <xf numFmtId="0" fontId="53" fillId="0" borderId="17" xfId="210" applyNumberFormat="1" applyFont="1" applyBorder="1" applyAlignment="1">
      <alignment horizontal="center" vertical="center"/>
      <protection/>
    </xf>
    <xf numFmtId="0" fontId="53" fillId="0" borderId="17" xfId="210" applyNumberFormat="1" applyFont="1" applyBorder="1" applyAlignment="1">
      <alignment horizontal="center" vertical="center" wrapText="1"/>
      <protection/>
    </xf>
    <xf numFmtId="0" fontId="53" fillId="0" borderId="17" xfId="210" applyNumberFormat="1" applyFont="1" applyBorder="1" applyAlignment="1">
      <alignment horizontal="center" vertical="top"/>
      <protection/>
    </xf>
    <xf numFmtId="0" fontId="54" fillId="0" borderId="17" xfId="210" applyNumberFormat="1" applyFont="1" applyBorder="1" applyAlignment="1">
      <alignment horizontal="left" wrapText="1"/>
      <protection/>
    </xf>
    <xf numFmtId="0" fontId="53" fillId="0" borderId="0" xfId="210" applyNumberFormat="1" applyFont="1" applyBorder="1" applyAlignment="1">
      <alignment horizontal="center"/>
      <protection/>
    </xf>
    <xf numFmtId="4" fontId="53" fillId="3" borderId="17" xfId="210" applyNumberFormat="1" applyFont="1" applyFill="1" applyBorder="1" applyAlignment="1">
      <alignment horizontal="center"/>
      <protection/>
    </xf>
    <xf numFmtId="0" fontId="53" fillId="0" borderId="0" xfId="210" applyFont="1" applyAlignment="1" applyProtection="1">
      <alignment horizontal="left"/>
      <protection/>
    </xf>
    <xf numFmtId="0" fontId="53" fillId="0" borderId="0" xfId="210" applyFont="1" applyAlignment="1" applyProtection="1">
      <alignment horizontal="right"/>
      <protection/>
    </xf>
    <xf numFmtId="0" fontId="53" fillId="0" borderId="0" xfId="210" applyFont="1" applyAlignment="1" applyProtection="1">
      <alignment horizontal="center" vertical="center"/>
      <protection locked="0"/>
    </xf>
    <xf numFmtId="0" fontId="53" fillId="0" borderId="0" xfId="210" applyFont="1" applyBorder="1" applyAlignment="1" applyProtection="1">
      <alignment vertical="center"/>
      <protection locked="0"/>
    </xf>
    <xf numFmtId="0" fontId="56" fillId="0" borderId="0" xfId="210" applyFont="1" applyBorder="1" applyAlignment="1" applyProtection="1">
      <alignment vertical="top"/>
      <protection locked="0"/>
    </xf>
    <xf numFmtId="0" fontId="56" fillId="0" borderId="0" xfId="210" applyFont="1" applyBorder="1" applyAlignment="1" applyProtection="1">
      <alignment horizontal="center" vertical="top"/>
      <protection locked="0"/>
    </xf>
    <xf numFmtId="4" fontId="5" fillId="40" borderId="17" xfId="192" applyFont="1" applyBorder="1" applyAlignment="1" applyProtection="1">
      <alignment horizontal="left" vertical="center"/>
      <protection locked="0"/>
    </xf>
    <xf numFmtId="0" fontId="53" fillId="0" borderId="0" xfId="210" applyFont="1" applyAlignment="1" applyProtection="1">
      <alignment horizontal="center"/>
      <protection/>
    </xf>
    <xf numFmtId="0" fontId="53" fillId="0" borderId="17" xfId="21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5" fillId="40" borderId="25" xfId="192" applyBorder="1" applyAlignment="1" applyProtection="1">
      <alignment horizontal="center" vertical="center"/>
      <protection/>
    </xf>
    <xf numFmtId="4" fontId="5" fillId="40" borderId="26" xfId="192" applyBorder="1" applyAlignment="1" applyProtection="1">
      <alignment horizontal="center" vertical="center"/>
      <protection/>
    </xf>
    <xf numFmtId="4" fontId="53" fillId="3" borderId="27" xfId="202" applyNumberFormat="1" applyFont="1" applyFill="1" applyBorder="1" applyAlignment="1">
      <alignment horizontal="center" vertical="center" wrapText="1"/>
      <protection/>
    </xf>
    <xf numFmtId="3" fontId="53" fillId="3" borderId="27" xfId="202" applyNumberFormat="1" applyFont="1" applyFill="1" applyBorder="1" applyAlignment="1">
      <alignment horizontal="center" vertical="center" wrapText="1"/>
      <protection/>
    </xf>
    <xf numFmtId="4" fontId="53" fillId="3" borderId="28" xfId="202" applyNumberFormat="1" applyFont="1" applyFill="1" applyBorder="1" applyAlignment="1">
      <alignment horizontal="center" vertical="center"/>
      <protection/>
    </xf>
    <xf numFmtId="0" fontId="53" fillId="0" borderId="29" xfId="202" applyNumberFormat="1" applyFont="1" applyBorder="1" applyAlignment="1">
      <alignment horizontal="left"/>
      <protection/>
    </xf>
    <xf numFmtId="0" fontId="53" fillId="0" borderId="27" xfId="202" applyNumberFormat="1" applyFont="1" applyBorder="1" applyAlignment="1">
      <alignment horizontal="left"/>
      <protection/>
    </xf>
    <xf numFmtId="0" fontId="53" fillId="0" borderId="29" xfId="202" applyNumberFormat="1" applyFont="1" applyBorder="1" applyAlignment="1">
      <alignment horizontal="left" wrapText="1"/>
      <protection/>
    </xf>
    <xf numFmtId="0" fontId="53" fillId="0" borderId="30" xfId="202" applyNumberFormat="1" applyFont="1" applyBorder="1" applyAlignment="1">
      <alignment horizontal="left"/>
      <protection/>
    </xf>
    <xf numFmtId="0" fontId="53" fillId="0" borderId="28" xfId="202" applyNumberFormat="1" applyFont="1" applyBorder="1" applyAlignment="1">
      <alignment horizontal="left" vertical="center"/>
      <protection/>
    </xf>
    <xf numFmtId="0" fontId="53" fillId="0" borderId="28" xfId="202" applyNumberFormat="1" applyFont="1" applyBorder="1" applyAlignment="1">
      <alignment horizontal="left"/>
      <protection/>
    </xf>
    <xf numFmtId="0" fontId="53" fillId="3" borderId="28" xfId="202" applyNumberFormat="1" applyFont="1" applyFill="1" applyBorder="1" applyAlignment="1">
      <alignment horizontal="center" vertical="center"/>
      <protection/>
    </xf>
    <xf numFmtId="0" fontId="53" fillId="0" borderId="0" xfId="202" applyFont="1" applyAlignment="1" applyProtection="1">
      <alignment horizontal="left"/>
      <protection/>
    </xf>
    <xf numFmtId="0" fontId="53" fillId="0" borderId="0" xfId="202" applyFont="1" applyAlignment="1" applyProtection="1">
      <alignment horizontal="right"/>
      <protection/>
    </xf>
    <xf numFmtId="49" fontId="53" fillId="40" borderId="28" xfId="202" applyNumberFormat="1" applyFont="1" applyFill="1" applyBorder="1" applyAlignment="1" applyProtection="1">
      <alignment/>
      <protection locked="0"/>
    </xf>
    <xf numFmtId="0" fontId="53" fillId="0" borderId="0" xfId="203" applyFont="1" applyBorder="1" applyAlignment="1" applyProtection="1">
      <alignment horizontal="center" vertical="center"/>
      <protection locked="0"/>
    </xf>
    <xf numFmtId="0" fontId="53" fillId="0" borderId="31" xfId="203" applyNumberFormat="1" applyFont="1" applyBorder="1" applyAlignment="1" applyProtection="1">
      <alignment horizontal="left" vertical="top" wrapText="1"/>
      <protection locked="0"/>
    </xf>
    <xf numFmtId="0" fontId="53" fillId="0" borderId="0" xfId="203" applyFont="1" applyAlignment="1" applyProtection="1">
      <alignment horizontal="left"/>
      <protection locked="0"/>
    </xf>
    <xf numFmtId="0" fontId="53" fillId="0" borderId="0" xfId="203" applyFont="1" applyAlignment="1" applyProtection="1">
      <alignment horizontal="center" vertical="center"/>
      <protection locked="0"/>
    </xf>
    <xf numFmtId="0" fontId="55" fillId="0" borderId="0" xfId="203" applyNumberFormat="1" applyFont="1" applyBorder="1" applyAlignment="1" applyProtection="1">
      <alignment horizontal="left"/>
      <protection/>
    </xf>
    <xf numFmtId="0" fontId="55" fillId="0" borderId="0" xfId="203" applyNumberFormat="1" applyFont="1" applyBorder="1" applyAlignment="1" applyProtection="1">
      <alignment horizontal="right"/>
      <protection/>
    </xf>
    <xf numFmtId="0" fontId="53" fillId="0" borderId="29" xfId="203" applyNumberFormat="1" applyFont="1" applyBorder="1" applyAlignment="1" applyProtection="1">
      <alignment horizontal="center" vertical="center" wrapText="1"/>
      <protection/>
    </xf>
    <xf numFmtId="0" fontId="53" fillId="0" borderId="30" xfId="203" applyNumberFormat="1" applyFont="1" applyBorder="1" applyAlignment="1" applyProtection="1">
      <alignment horizontal="center" vertical="center" wrapText="1"/>
      <protection/>
    </xf>
    <xf numFmtId="0" fontId="53" fillId="0" borderId="17" xfId="203" applyNumberFormat="1" applyFont="1" applyBorder="1" applyAlignment="1" applyProtection="1">
      <alignment horizontal="center" vertical="center" wrapText="1"/>
      <protection/>
    </xf>
    <xf numFmtId="0" fontId="53" fillId="0" borderId="32" xfId="203" applyNumberFormat="1" applyFont="1" applyBorder="1" applyAlignment="1" applyProtection="1">
      <alignment horizontal="center" vertical="center" wrapText="1"/>
      <protection/>
    </xf>
    <xf numFmtId="49" fontId="53" fillId="0" borderId="17" xfId="203" applyNumberFormat="1" applyFont="1" applyBorder="1" applyAlignment="1" applyProtection="1">
      <alignment horizontal="center" vertical="center" wrapText="1"/>
      <protection/>
    </xf>
    <xf numFmtId="0" fontId="53" fillId="0" borderId="17" xfId="203" applyNumberFormat="1" applyFont="1" applyBorder="1" applyAlignment="1" applyProtection="1">
      <alignment horizontal="left" vertical="top" wrapText="1"/>
      <protection/>
    </xf>
    <xf numFmtId="0" fontId="53" fillId="0" borderId="31" xfId="203" applyNumberFormat="1" applyFont="1" applyBorder="1" applyAlignment="1" applyProtection="1">
      <alignment horizontal="left" vertical="top" wrapText="1"/>
      <protection/>
    </xf>
    <xf numFmtId="4" fontId="5" fillId="40" borderId="17" xfId="192" applyBorder="1" applyAlignment="1" applyProtection="1">
      <alignment horizontal="center" vertical="center" wrapText="1"/>
      <protection locked="0"/>
    </xf>
    <xf numFmtId="0" fontId="53" fillId="0" borderId="30" xfId="204" applyFont="1" applyBorder="1" applyAlignment="1">
      <alignment horizontal="center" vertical="center"/>
      <protection/>
    </xf>
    <xf numFmtId="0" fontId="53" fillId="3" borderId="25" xfId="204" applyFont="1" applyFill="1" applyBorder="1" applyAlignment="1">
      <alignment horizontal="center" vertical="center"/>
      <protection/>
    </xf>
    <xf numFmtId="10" fontId="53" fillId="3" borderId="25" xfId="204" applyNumberFormat="1" applyFont="1" applyFill="1" applyBorder="1" applyAlignment="1">
      <alignment horizontal="center" vertical="center"/>
      <protection/>
    </xf>
    <xf numFmtId="0" fontId="53" fillId="0" borderId="0" xfId="204" applyFont="1" applyAlignment="1" applyProtection="1">
      <alignment horizontal="left"/>
      <protection/>
    </xf>
    <xf numFmtId="0" fontId="53" fillId="0" borderId="0" xfId="204" applyFont="1" applyAlignment="1" applyProtection="1">
      <alignment horizontal="right"/>
      <protection/>
    </xf>
    <xf numFmtId="0" fontId="53" fillId="0" borderId="0" xfId="204" applyFont="1" applyAlignment="1" applyProtection="1">
      <alignment horizontal="left"/>
      <protection locked="0"/>
    </xf>
    <xf numFmtId="0" fontId="53" fillId="0" borderId="0" xfId="204" applyFont="1" applyAlignment="1" applyProtection="1">
      <alignment horizontal="center" vertical="center"/>
      <protection locked="0"/>
    </xf>
    <xf numFmtId="0" fontId="53" fillId="0" borderId="0" xfId="204" applyFont="1" applyAlignment="1" applyProtection="1">
      <alignment horizontal="center" vertical="center"/>
      <protection/>
    </xf>
    <xf numFmtId="0" fontId="56" fillId="0" borderId="0" xfId="204" applyFont="1" applyFill="1" applyAlignment="1" applyProtection="1">
      <alignment horizontal="left" vertical="top"/>
      <protection/>
    </xf>
    <xf numFmtId="0" fontId="53" fillId="0" borderId="30" xfId="204" applyFont="1" applyBorder="1" applyAlignment="1" applyProtection="1">
      <alignment horizontal="center" vertical="center" wrapText="1"/>
      <protection/>
    </xf>
    <xf numFmtId="0" fontId="53" fillId="0" borderId="17" xfId="204" applyFont="1" applyBorder="1" applyAlignment="1" applyProtection="1">
      <alignment horizontal="center" vertical="top"/>
      <protection/>
    </xf>
    <xf numFmtId="0" fontId="53" fillId="0" borderId="30" xfId="204" applyFont="1" applyBorder="1" applyAlignment="1" applyProtection="1">
      <alignment horizontal="center" vertical="center"/>
      <protection/>
    </xf>
    <xf numFmtId="0" fontId="53" fillId="0" borderId="17" xfId="204" applyFont="1" applyBorder="1" applyAlignment="1" applyProtection="1">
      <alignment horizontal="center" vertical="center"/>
      <protection/>
    </xf>
    <xf numFmtId="0" fontId="53" fillId="0" borderId="30" xfId="204" applyFont="1" applyBorder="1" applyAlignment="1" applyProtection="1">
      <alignment wrapText="1"/>
      <protection/>
    </xf>
    <xf numFmtId="0" fontId="53" fillId="0" borderId="25" xfId="204" applyFont="1" applyBorder="1" applyAlignment="1" applyProtection="1">
      <alignment wrapText="1"/>
      <protection/>
    </xf>
    <xf numFmtId="0" fontId="0" fillId="0" borderId="0" xfId="0" applyFill="1" applyBorder="1" applyAlignment="1">
      <alignment/>
    </xf>
    <xf numFmtId="0" fontId="53" fillId="0" borderId="0" xfId="202" applyNumberFormat="1" applyFont="1" applyFill="1" applyBorder="1" applyAlignment="1">
      <alignment horizontal="center" vertical="center"/>
      <protection/>
    </xf>
    <xf numFmtId="0" fontId="53" fillId="0" borderId="0" xfId="202" applyNumberFormat="1" applyFont="1" applyFill="1" applyBorder="1" applyAlignment="1">
      <alignment horizontal="left" vertical="center"/>
      <protection/>
    </xf>
    <xf numFmtId="0" fontId="53" fillId="0" borderId="0" xfId="202" applyNumberFormat="1" applyFont="1" applyFill="1" applyBorder="1" applyAlignment="1">
      <alignment horizontal="left"/>
      <protection/>
    </xf>
    <xf numFmtId="0" fontId="53" fillId="0" borderId="30" xfId="205" applyFont="1" applyBorder="1" applyAlignment="1">
      <alignment horizontal="center" vertical="center"/>
      <protection/>
    </xf>
    <xf numFmtId="0" fontId="53" fillId="3" borderId="25" xfId="205" applyFont="1" applyFill="1" applyBorder="1" applyAlignment="1">
      <alignment horizontal="center" vertical="center"/>
      <protection/>
    </xf>
    <xf numFmtId="168" fontId="53" fillId="3" borderId="25" xfId="205" applyNumberFormat="1" applyFont="1" applyFill="1" applyBorder="1" applyAlignment="1">
      <alignment horizontal="center" vertical="center"/>
      <protection/>
    </xf>
    <xf numFmtId="165" fontId="53" fillId="3" borderId="25" xfId="205" applyNumberFormat="1" applyFont="1" applyFill="1" applyBorder="1" applyAlignment="1">
      <alignment horizontal="center" vertical="center"/>
      <protection/>
    </xf>
    <xf numFmtId="0" fontId="53" fillId="0" borderId="0" xfId="205" applyFont="1" applyAlignment="1" applyProtection="1">
      <alignment horizontal="left"/>
      <protection/>
    </xf>
    <xf numFmtId="0" fontId="53" fillId="0" borderId="0" xfId="205" applyFont="1" applyAlignment="1" applyProtection="1">
      <alignment horizontal="right"/>
      <protection/>
    </xf>
    <xf numFmtId="0" fontId="53" fillId="0" borderId="0" xfId="205" applyFont="1" applyAlignment="1" applyProtection="1">
      <alignment horizontal="left"/>
      <protection locked="0"/>
    </xf>
    <xf numFmtId="0" fontId="56" fillId="0" borderId="0" xfId="205" applyFont="1" applyFill="1" applyAlignment="1" applyProtection="1">
      <alignment horizontal="left" vertical="top"/>
      <protection/>
    </xf>
    <xf numFmtId="0" fontId="53" fillId="0" borderId="32" xfId="205" applyFont="1" applyBorder="1" applyAlignment="1" applyProtection="1">
      <alignment horizontal="center" vertical="center" wrapText="1"/>
      <protection/>
    </xf>
    <xf numFmtId="0" fontId="53" fillId="0" borderId="30" xfId="205" applyFont="1" applyBorder="1" applyAlignment="1" applyProtection="1">
      <alignment wrapText="1"/>
      <protection/>
    </xf>
    <xf numFmtId="0" fontId="53" fillId="0" borderId="25" xfId="205" applyFont="1" applyBorder="1" applyAlignment="1" applyProtection="1">
      <alignment wrapText="1"/>
      <protection/>
    </xf>
    <xf numFmtId="0" fontId="53" fillId="0" borderId="26" xfId="205" applyFont="1" applyBorder="1" applyAlignment="1" applyProtection="1">
      <alignment horizontal="left"/>
      <protection locked="0"/>
    </xf>
    <xf numFmtId="0" fontId="53" fillId="0" borderId="30" xfId="205" applyFont="1" applyBorder="1" applyAlignment="1" applyProtection="1">
      <alignment horizontal="center" vertical="top"/>
      <protection/>
    </xf>
    <xf numFmtId="0" fontId="53" fillId="0" borderId="30" xfId="206" applyFont="1" applyBorder="1" applyAlignment="1">
      <alignment horizontal="center" vertical="center"/>
      <protection/>
    </xf>
    <xf numFmtId="0" fontId="53" fillId="3" borderId="25" xfId="206" applyFont="1" applyFill="1" applyBorder="1" applyAlignment="1">
      <alignment horizontal="center" vertical="center"/>
      <protection/>
    </xf>
    <xf numFmtId="10" fontId="53" fillId="3" borderId="25" xfId="206" applyNumberFormat="1" applyFont="1" applyFill="1" applyBorder="1" applyAlignment="1">
      <alignment horizontal="center" vertical="center"/>
      <protection/>
    </xf>
    <xf numFmtId="1" fontId="53" fillId="3" borderId="25" xfId="206" applyNumberFormat="1" applyFont="1" applyFill="1" applyBorder="1" applyAlignment="1">
      <alignment horizontal="center" vertical="center"/>
      <protection/>
    </xf>
    <xf numFmtId="0" fontId="53" fillId="0" borderId="25" xfId="206" applyFont="1" applyBorder="1" applyAlignment="1">
      <alignment horizontal="center" vertical="center"/>
      <protection/>
    </xf>
    <xf numFmtId="2" fontId="53" fillId="3" borderId="25" xfId="206" applyNumberFormat="1" applyFont="1" applyFill="1" applyBorder="1" applyAlignment="1">
      <alignment horizontal="center" vertical="center"/>
      <protection/>
    </xf>
    <xf numFmtId="0" fontId="56" fillId="0" borderId="0" xfId="206" applyFont="1" applyAlignment="1">
      <alignment horizontal="justify" wrapText="1"/>
      <protection/>
    </xf>
    <xf numFmtId="0" fontId="56" fillId="0" borderId="0" xfId="206" applyFont="1" applyAlignment="1">
      <alignment horizontal="left"/>
      <protection/>
    </xf>
    <xf numFmtId="0" fontId="53" fillId="0" borderId="0" xfId="206" applyFont="1" applyAlignment="1" applyProtection="1">
      <alignment horizontal="left"/>
      <protection/>
    </xf>
    <xf numFmtId="0" fontId="53" fillId="0" borderId="0" xfId="206" applyFont="1" applyAlignment="1" applyProtection="1">
      <alignment horizontal="right"/>
      <protection/>
    </xf>
    <xf numFmtId="0" fontId="53" fillId="0" borderId="0" xfId="206" applyFont="1" applyAlignment="1" applyProtection="1">
      <alignment horizontal="left"/>
      <protection locked="0"/>
    </xf>
    <xf numFmtId="0" fontId="56" fillId="0" borderId="0" xfId="206" applyFont="1" applyFill="1" applyAlignment="1" applyProtection="1">
      <alignment horizontal="left" vertical="top"/>
      <protection/>
    </xf>
    <xf numFmtId="0" fontId="53" fillId="0" borderId="30" xfId="206" applyFont="1" applyBorder="1" applyAlignment="1" applyProtection="1">
      <alignment horizontal="center" vertical="center" wrapText="1"/>
      <protection/>
    </xf>
    <xf numFmtId="0" fontId="53" fillId="0" borderId="17" xfId="206" applyFont="1" applyBorder="1" applyAlignment="1" applyProtection="1">
      <alignment horizontal="center" vertical="top"/>
      <protection/>
    </xf>
    <xf numFmtId="0" fontId="53" fillId="0" borderId="26" xfId="206" applyFont="1" applyBorder="1" applyAlignment="1" applyProtection="1">
      <alignment horizontal="left"/>
      <protection locked="0"/>
    </xf>
    <xf numFmtId="0" fontId="53" fillId="0" borderId="30" xfId="206" applyFont="1" applyBorder="1" applyAlignment="1" applyProtection="1">
      <alignment horizontal="center" vertical="top"/>
      <protection/>
    </xf>
    <xf numFmtId="0" fontId="56" fillId="0" borderId="0" xfId="206" applyFont="1" applyFill="1" applyBorder="1" applyAlignment="1" applyProtection="1">
      <alignment vertical="top"/>
      <protection/>
    </xf>
    <xf numFmtId="0" fontId="53" fillId="0" borderId="30" xfId="206" applyFont="1" applyBorder="1" applyAlignment="1" applyProtection="1">
      <alignment horizontal="left" wrapText="1"/>
      <protection/>
    </xf>
    <xf numFmtId="0" fontId="53" fillId="0" borderId="25" xfId="206" applyFont="1" applyBorder="1" applyAlignment="1" applyProtection="1">
      <alignment horizontal="left" wrapText="1"/>
      <protection/>
    </xf>
    <xf numFmtId="0" fontId="2" fillId="0" borderId="0" xfId="207">
      <alignment/>
      <protection/>
    </xf>
    <xf numFmtId="0" fontId="56" fillId="0" borderId="0" xfId="207" applyFont="1" applyAlignment="1">
      <alignment horizontal="left"/>
      <protection/>
    </xf>
    <xf numFmtId="0" fontId="16" fillId="0" borderId="0" xfId="207" applyFont="1" applyAlignment="1">
      <alignment horizontal="left"/>
      <protection/>
    </xf>
    <xf numFmtId="0" fontId="53" fillId="0" borderId="0" xfId="207" applyFont="1" applyAlignment="1" applyProtection="1">
      <alignment horizontal="left"/>
      <protection/>
    </xf>
    <xf numFmtId="0" fontId="53" fillId="0" borderId="0" xfId="207" applyFont="1" applyAlignment="1" applyProtection="1">
      <alignment horizontal="right"/>
      <protection/>
    </xf>
    <xf numFmtId="0" fontId="53" fillId="0" borderId="0" xfId="207" applyFont="1" applyAlignment="1" applyProtection="1">
      <alignment horizontal="left"/>
      <protection locked="0"/>
    </xf>
    <xf numFmtId="0" fontId="56" fillId="0" borderId="27" xfId="207" applyFont="1" applyBorder="1" applyAlignment="1" applyProtection="1">
      <alignment horizontal="center" vertical="top"/>
      <protection locked="0"/>
    </xf>
    <xf numFmtId="0" fontId="56" fillId="0" borderId="0" xfId="207" applyFont="1" applyBorder="1" applyAlignment="1" applyProtection="1">
      <alignment vertical="top"/>
      <protection locked="0"/>
    </xf>
    <xf numFmtId="0" fontId="53" fillId="0" borderId="26" xfId="207" applyFont="1" applyBorder="1" applyAlignment="1" applyProtection="1">
      <alignment horizontal="left"/>
      <protection locked="0"/>
    </xf>
    <xf numFmtId="0" fontId="16" fillId="0" borderId="28" xfId="207" applyFont="1" applyBorder="1" applyAlignment="1" applyProtection="1">
      <alignment horizontal="center" vertical="center" wrapText="1"/>
      <protection/>
    </xf>
    <xf numFmtId="0" fontId="16" fillId="0" borderId="27" xfId="207" applyFont="1" applyBorder="1" applyAlignment="1" applyProtection="1">
      <alignment horizontal="center" vertical="center" wrapText="1"/>
      <protection/>
    </xf>
    <xf numFmtId="0" fontId="56" fillId="0" borderId="17" xfId="207" applyFont="1" applyBorder="1" applyAlignment="1" applyProtection="1">
      <alignment horizontal="center" vertical="center"/>
      <protection/>
    </xf>
    <xf numFmtId="0" fontId="56" fillId="0" borderId="30" xfId="207" applyFont="1" applyBorder="1" applyAlignment="1" applyProtection="1">
      <alignment horizontal="center" vertical="center"/>
      <protection/>
    </xf>
    <xf numFmtId="0" fontId="16" fillId="0" borderId="28" xfId="207" applyFont="1" applyBorder="1" applyAlignment="1" applyProtection="1">
      <alignment wrapText="1"/>
      <protection/>
    </xf>
    <xf numFmtId="0" fontId="16" fillId="0" borderId="0" xfId="207" applyFont="1" applyBorder="1" applyAlignment="1" applyProtection="1">
      <alignment horizontal="left" wrapText="1"/>
      <protection locked="0"/>
    </xf>
    <xf numFmtId="0" fontId="16" fillId="0" borderId="0" xfId="207" applyFont="1" applyBorder="1" applyAlignment="1" applyProtection="1">
      <alignment horizontal="center"/>
      <protection locked="0"/>
    </xf>
    <xf numFmtId="0" fontId="53" fillId="0" borderId="0" xfId="207" applyFont="1" applyBorder="1" applyAlignment="1" applyProtection="1">
      <alignment horizontal="left"/>
      <protection locked="0"/>
    </xf>
    <xf numFmtId="4" fontId="63" fillId="40" borderId="17" xfId="192" applyFont="1" applyBorder="1" applyAlignment="1" applyProtection="1">
      <alignment horizontal="center" vertical="center"/>
      <protection locked="0"/>
    </xf>
    <xf numFmtId="10" fontId="53" fillId="0" borderId="0" xfId="208" applyNumberFormat="1" applyFont="1" applyBorder="1" applyAlignment="1" applyProtection="1">
      <alignment horizontal="center"/>
      <protection locked="0"/>
    </xf>
    <xf numFmtId="0" fontId="53" fillId="0" borderId="0" xfId="208" applyFont="1" applyAlignment="1" applyProtection="1">
      <alignment horizontal="center"/>
      <protection locked="0"/>
    </xf>
    <xf numFmtId="49" fontId="53" fillId="0" borderId="30" xfId="208" applyNumberFormat="1" applyFont="1" applyBorder="1" applyAlignment="1" applyProtection="1">
      <alignment horizontal="center" vertical="center"/>
      <protection/>
    </xf>
    <xf numFmtId="0" fontId="2" fillId="0" borderId="0" xfId="208">
      <alignment/>
      <protection/>
    </xf>
    <xf numFmtId="0" fontId="53" fillId="0" borderId="0" xfId="208" applyFont="1" applyAlignment="1">
      <alignment horizontal="right"/>
      <protection/>
    </xf>
    <xf numFmtId="0" fontId="55" fillId="0" borderId="0" xfId="208" applyNumberFormat="1" applyFont="1" applyBorder="1" applyAlignment="1">
      <alignment horizontal="left"/>
      <protection/>
    </xf>
    <xf numFmtId="0" fontId="53" fillId="0" borderId="0" xfId="208" applyNumberFormat="1" applyFont="1" applyBorder="1" applyAlignment="1">
      <alignment horizontal="left"/>
      <protection/>
    </xf>
    <xf numFmtId="0" fontId="53" fillId="0" borderId="0" xfId="208" applyNumberFormat="1" applyFont="1" applyBorder="1" applyAlignment="1">
      <alignment horizontal="center"/>
      <protection/>
    </xf>
    <xf numFmtId="9" fontId="53" fillId="0" borderId="0" xfId="208" applyNumberFormat="1" applyFont="1" applyAlignment="1">
      <alignment horizontal="left"/>
      <protection/>
    </xf>
    <xf numFmtId="0" fontId="62" fillId="0" borderId="0" xfId="208" applyFont="1" applyAlignment="1">
      <alignment horizontal="right"/>
      <protection/>
    </xf>
    <xf numFmtId="0" fontId="53" fillId="0" borderId="0" xfId="208" applyNumberFormat="1" applyFont="1" applyBorder="1" applyAlignment="1" applyProtection="1">
      <alignment horizontal="center"/>
      <protection/>
    </xf>
    <xf numFmtId="0" fontId="53" fillId="0" borderId="0" xfId="208" applyFont="1" applyAlignment="1" applyProtection="1">
      <alignment horizontal="left"/>
      <protection locked="0"/>
    </xf>
    <xf numFmtId="0" fontId="53" fillId="0" borderId="30" xfId="208" applyNumberFormat="1" applyFont="1" applyBorder="1" applyAlignment="1" applyProtection="1">
      <alignment horizontal="center" vertical="center" wrapText="1"/>
      <protection/>
    </xf>
    <xf numFmtId="0" fontId="53" fillId="0" borderId="17" xfId="208" applyNumberFormat="1" applyFont="1" applyBorder="1" applyAlignment="1" applyProtection="1">
      <alignment horizontal="center" vertical="center" wrapText="1"/>
      <protection/>
    </xf>
    <xf numFmtId="0" fontId="53" fillId="0" borderId="0" xfId="208" applyNumberFormat="1" applyFont="1" applyBorder="1" applyAlignment="1" applyProtection="1">
      <alignment horizontal="left"/>
      <protection/>
    </xf>
    <xf numFmtId="0" fontId="53" fillId="0" borderId="0" xfId="208" applyNumberFormat="1" applyFont="1" applyBorder="1" applyAlignment="1" applyProtection="1">
      <alignment horizontal="right"/>
      <protection/>
    </xf>
    <xf numFmtId="0" fontId="53" fillId="0" borderId="30" xfId="208" applyNumberFormat="1" applyFont="1" applyBorder="1" applyAlignment="1" applyProtection="1">
      <alignment horizontal="center" vertical="center"/>
      <protection/>
    </xf>
    <xf numFmtId="0" fontId="53" fillId="0" borderId="17" xfId="208" applyNumberFormat="1" applyFont="1" applyBorder="1" applyAlignment="1" applyProtection="1">
      <alignment horizontal="center" vertical="center"/>
      <protection/>
    </xf>
    <xf numFmtId="0" fontId="53" fillId="0" borderId="17" xfId="208" applyNumberFormat="1" applyFont="1" applyBorder="1" applyAlignment="1" applyProtection="1">
      <alignment vertical="center" wrapText="1"/>
      <protection/>
    </xf>
    <xf numFmtId="0" fontId="53" fillId="3" borderId="25" xfId="208" applyFont="1" applyFill="1" applyBorder="1" applyAlignment="1" applyProtection="1">
      <alignment horizontal="center" vertical="center"/>
      <protection/>
    </xf>
    <xf numFmtId="1" fontId="53" fillId="3" borderId="25" xfId="208" applyNumberFormat="1" applyFont="1" applyFill="1" applyBorder="1" applyAlignment="1" applyProtection="1">
      <alignment horizontal="center" vertical="center"/>
      <protection/>
    </xf>
    <xf numFmtId="0" fontId="53" fillId="0" borderId="26" xfId="208" applyFont="1" applyBorder="1" applyAlignment="1" applyProtection="1">
      <alignment/>
      <protection locked="0"/>
    </xf>
    <xf numFmtId="49" fontId="53" fillId="0" borderId="30" xfId="208" applyNumberFormat="1" applyFont="1" applyBorder="1" applyAlignment="1" applyProtection="1">
      <alignment horizontal="center" vertical="center" wrapText="1"/>
      <protection/>
    </xf>
    <xf numFmtId="0" fontId="2" fillId="0" borderId="0" xfId="209">
      <alignment/>
      <protection/>
    </xf>
    <xf numFmtId="0" fontId="53" fillId="0" borderId="0" xfId="209" applyFont="1" applyAlignment="1">
      <alignment horizontal="right"/>
      <protection/>
    </xf>
    <xf numFmtId="0" fontId="55" fillId="0" borderId="0" xfId="209" applyNumberFormat="1" applyFont="1" applyBorder="1" applyAlignment="1">
      <alignment horizontal="left"/>
      <protection/>
    </xf>
    <xf numFmtId="0" fontId="53" fillId="0" borderId="0" xfId="209" applyNumberFormat="1" applyFont="1" applyBorder="1" applyAlignment="1">
      <alignment horizontal="left"/>
      <protection/>
    </xf>
    <xf numFmtId="0" fontId="53" fillId="0" borderId="0" xfId="209" applyNumberFormat="1" applyFont="1" applyBorder="1" applyAlignment="1">
      <alignment horizontal="center"/>
      <protection/>
    </xf>
    <xf numFmtId="9" fontId="53" fillId="0" borderId="0" xfId="209" applyNumberFormat="1" applyFont="1" applyAlignment="1">
      <alignment horizontal="left"/>
      <protection/>
    </xf>
    <xf numFmtId="0" fontId="62" fillId="0" borderId="0" xfId="209" applyFont="1" applyAlignment="1">
      <alignment horizontal="right"/>
      <protection/>
    </xf>
    <xf numFmtId="0" fontId="53" fillId="0" borderId="0" xfId="209" applyNumberFormat="1" applyFont="1" applyBorder="1" applyAlignment="1" applyProtection="1">
      <alignment horizontal="center"/>
      <protection/>
    </xf>
    <xf numFmtId="0" fontId="56" fillId="0" borderId="0" xfId="209" applyFont="1" applyBorder="1" applyAlignment="1" applyProtection="1">
      <alignment vertical="top"/>
      <protection locked="0"/>
    </xf>
    <xf numFmtId="0" fontId="56" fillId="0" borderId="0" xfId="209" applyFont="1" applyBorder="1" applyAlignment="1" applyProtection="1">
      <alignment horizontal="center" vertical="top"/>
      <protection locked="0"/>
    </xf>
    <xf numFmtId="0" fontId="53" fillId="0" borderId="30" xfId="209" applyNumberFormat="1" applyFont="1" applyBorder="1" applyAlignment="1" applyProtection="1">
      <alignment horizontal="center" vertical="center" wrapText="1"/>
      <protection/>
    </xf>
    <xf numFmtId="0" fontId="53" fillId="0" borderId="0" xfId="209" applyNumberFormat="1" applyFont="1" applyBorder="1" applyAlignment="1" applyProtection="1">
      <alignment horizontal="left"/>
      <protection/>
    </xf>
    <xf numFmtId="0" fontId="53" fillId="0" borderId="0" xfId="209" applyNumberFormat="1" applyFont="1" applyBorder="1" applyAlignment="1" applyProtection="1">
      <alignment horizontal="right"/>
      <protection/>
    </xf>
    <xf numFmtId="0" fontId="53" fillId="0" borderId="30" xfId="209" applyNumberFormat="1" applyFont="1" applyBorder="1" applyAlignment="1" applyProtection="1">
      <alignment horizontal="center" vertical="center"/>
      <protection/>
    </xf>
    <xf numFmtId="0" fontId="53" fillId="3" borderId="25" xfId="209" applyFont="1" applyFill="1" applyBorder="1" applyAlignment="1" applyProtection="1">
      <alignment horizontal="center" vertical="center"/>
      <protection/>
    </xf>
    <xf numFmtId="1" fontId="53" fillId="3" borderId="25" xfId="209" applyNumberFormat="1" applyFont="1" applyFill="1" applyBorder="1" applyAlignment="1" applyProtection="1">
      <alignment horizontal="center" vertical="center"/>
      <protection/>
    </xf>
    <xf numFmtId="0" fontId="53" fillId="0" borderId="26" xfId="209" applyFont="1" applyBorder="1" applyAlignment="1" applyProtection="1">
      <alignment/>
      <protection locked="0"/>
    </xf>
    <xf numFmtId="0" fontId="53" fillId="0" borderId="0" xfId="209" applyNumberFormat="1" applyFont="1" applyBorder="1" applyAlignment="1" applyProtection="1">
      <alignment horizontal="center" vertical="top"/>
      <protection/>
    </xf>
    <xf numFmtId="0" fontId="53" fillId="0" borderId="28" xfId="209" applyNumberFormat="1" applyFont="1" applyBorder="1" applyAlignment="1" applyProtection="1">
      <alignment horizontal="center" vertical="center"/>
      <protection/>
    </xf>
    <xf numFmtId="0" fontId="53" fillId="0" borderId="28" xfId="209" applyNumberFormat="1" applyFont="1" applyBorder="1" applyAlignment="1" applyProtection="1">
      <alignment vertical="center" wrapText="1"/>
      <protection/>
    </xf>
    <xf numFmtId="49" fontId="53" fillId="0" borderId="30" xfId="209" applyNumberFormat="1" applyFont="1" applyBorder="1" applyAlignment="1" applyProtection="1">
      <alignment horizontal="center" vertical="center" wrapText="1"/>
      <protection/>
    </xf>
    <xf numFmtId="0" fontId="53" fillId="3" borderId="30" xfId="209" applyNumberFormat="1" applyFont="1" applyFill="1" applyBorder="1" applyAlignment="1" applyProtection="1">
      <alignment vertical="center" wrapText="1"/>
      <protection/>
    </xf>
    <xf numFmtId="0" fontId="53" fillId="3" borderId="30" xfId="209" applyNumberFormat="1" applyFont="1" applyFill="1" applyBorder="1" applyAlignment="1" applyProtection="1">
      <alignment vertical="center"/>
      <protection/>
    </xf>
    <xf numFmtId="0" fontId="53" fillId="0" borderId="0" xfId="209" applyNumberFormat="1" applyFont="1" applyBorder="1" applyAlignment="1" applyProtection="1">
      <alignment horizontal="center"/>
      <protection locked="0"/>
    </xf>
    <xf numFmtId="0" fontId="53" fillId="0" borderId="0" xfId="209" applyNumberFormat="1" applyFont="1" applyBorder="1" applyAlignment="1" applyProtection="1">
      <alignment horizontal="center" vertical="top"/>
      <protection locked="0"/>
    </xf>
    <xf numFmtId="0" fontId="53" fillId="0" borderId="0" xfId="209" applyNumberFormat="1" applyFont="1" applyBorder="1" applyAlignment="1" applyProtection="1">
      <alignment horizontal="left"/>
      <protection locked="0"/>
    </xf>
    <xf numFmtId="0" fontId="53" fillId="0" borderId="0" xfId="209" applyFont="1" applyBorder="1" applyAlignment="1" applyProtection="1">
      <alignment/>
      <protection locked="0"/>
    </xf>
    <xf numFmtId="4" fontId="5" fillId="40" borderId="17" xfId="19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72" fillId="0" borderId="17" xfId="182" applyBorder="1" applyAlignment="1">
      <alignment horizontal="center" vertical="center"/>
    </xf>
    <xf numFmtId="4" fontId="53" fillId="3" borderId="25" xfId="204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3" fontId="53" fillId="3" borderId="25" xfId="205" applyNumberFormat="1" applyFont="1" applyFill="1" applyBorder="1" applyAlignment="1">
      <alignment horizontal="center" vertical="center"/>
      <protection/>
    </xf>
    <xf numFmtId="164" fontId="53" fillId="3" borderId="25" xfId="206" applyNumberFormat="1" applyFont="1" applyFill="1" applyBorder="1" applyAlignment="1">
      <alignment horizontal="center" vertical="center"/>
      <protection/>
    </xf>
    <xf numFmtId="9" fontId="5" fillId="40" borderId="17" xfId="192" applyNumberFormat="1" applyBorder="1" applyAlignment="1" applyProtection="1">
      <alignment horizontal="center" vertical="center"/>
      <protection locked="0"/>
    </xf>
    <xf numFmtId="184" fontId="5" fillId="40" borderId="17" xfId="192" applyNumberForma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2" fontId="5" fillId="40" borderId="17" xfId="192" applyNumberFormat="1" applyBorder="1" applyAlignment="1" applyProtection="1">
      <alignment horizontal="center" vertical="center"/>
      <protection locked="0"/>
    </xf>
    <xf numFmtId="4" fontId="5" fillId="40" borderId="17" xfId="192" applyNumberFormat="1" applyBorder="1" applyAlignment="1" applyProtection="1">
      <alignment horizontal="center" vertical="center"/>
      <protection locked="0"/>
    </xf>
    <xf numFmtId="0" fontId="53" fillId="0" borderId="0" xfId="210" applyFont="1" applyAlignment="1" applyProtection="1">
      <alignment horizontal="left"/>
      <protection locked="0"/>
    </xf>
    <xf numFmtId="0" fontId="53" fillId="0" borderId="28" xfId="210" applyFont="1" applyBorder="1" applyAlignment="1" applyProtection="1">
      <alignment horizontal="center" vertical="center"/>
      <protection locked="0"/>
    </xf>
    <xf numFmtId="0" fontId="53" fillId="0" borderId="0" xfId="202" applyFont="1" applyBorder="1" applyAlignment="1" applyProtection="1">
      <alignment vertical="center"/>
      <protection locked="0"/>
    </xf>
    <xf numFmtId="0" fontId="53" fillId="0" borderId="0" xfId="202" applyFont="1" applyAlignment="1" applyProtection="1">
      <alignment/>
      <protection locked="0"/>
    </xf>
    <xf numFmtId="0" fontId="53" fillId="0" borderId="0" xfId="202" applyFont="1" applyAlignment="1" applyProtection="1">
      <alignment vertical="center"/>
      <protection locked="0"/>
    </xf>
    <xf numFmtId="185" fontId="5" fillId="40" borderId="17" xfId="192" applyNumberFormat="1" applyBorder="1" applyAlignment="1" applyProtection="1">
      <alignment horizontal="center" vertical="center"/>
      <protection locked="0"/>
    </xf>
    <xf numFmtId="183" fontId="53" fillId="3" borderId="28" xfId="202" applyNumberFormat="1" applyFont="1" applyFill="1" applyBorder="1" applyAlignment="1">
      <alignment horizontal="center" vertical="center"/>
      <protection/>
    </xf>
    <xf numFmtId="185" fontId="53" fillId="3" borderId="25" xfId="208" applyNumberFormat="1" applyFont="1" applyFill="1" applyBorder="1" applyAlignment="1" applyProtection="1">
      <alignment horizontal="center" vertical="center"/>
      <protection/>
    </xf>
    <xf numFmtId="0" fontId="54" fillId="0" borderId="0" xfId="210" applyNumberFormat="1" applyFont="1" applyBorder="1" applyAlignment="1" applyProtection="1">
      <alignment horizontal="center" wrapText="1"/>
      <protection/>
    </xf>
    <xf numFmtId="4" fontId="5" fillId="40" borderId="30" xfId="192" applyBorder="1" applyAlignment="1" applyProtection="1">
      <alignment horizontal="center" vertical="center"/>
      <protection/>
    </xf>
    <xf numFmtId="4" fontId="5" fillId="40" borderId="28" xfId="192" applyBorder="1" applyAlignment="1" applyProtection="1">
      <alignment horizontal="center" vertical="center"/>
      <protection/>
    </xf>
    <xf numFmtId="4" fontId="5" fillId="40" borderId="33" xfId="192" applyBorder="1" applyAlignment="1" applyProtection="1">
      <alignment horizontal="center" vertical="center"/>
      <protection/>
    </xf>
    <xf numFmtId="0" fontId="56" fillId="0" borderId="27" xfId="210" applyFont="1" applyBorder="1" applyAlignment="1" applyProtection="1">
      <alignment horizontal="center" vertical="top"/>
      <protection locked="0"/>
    </xf>
    <xf numFmtId="0" fontId="57" fillId="0" borderId="0" xfId="202" applyNumberFormat="1" applyFont="1" applyBorder="1" applyAlignment="1" applyProtection="1">
      <alignment horizontal="center"/>
      <protection/>
    </xf>
    <xf numFmtId="0" fontId="56" fillId="0" borderId="27" xfId="202" applyFont="1" applyBorder="1" applyAlignment="1" applyProtection="1">
      <alignment horizontal="center" vertical="top"/>
      <protection locked="0"/>
    </xf>
    <xf numFmtId="0" fontId="56" fillId="0" borderId="0" xfId="202" applyFont="1" applyBorder="1" applyAlignment="1" applyProtection="1">
      <alignment horizontal="center" vertical="center"/>
      <protection locked="0"/>
    </xf>
    <xf numFmtId="0" fontId="56" fillId="0" borderId="27" xfId="202" applyFont="1" applyBorder="1" applyAlignment="1" applyProtection="1">
      <alignment horizontal="center" vertical="center"/>
      <protection locked="0"/>
    </xf>
    <xf numFmtId="0" fontId="53" fillId="0" borderId="0" xfId="202" applyNumberFormat="1" applyFont="1" applyBorder="1" applyAlignment="1" applyProtection="1">
      <alignment horizontal="center"/>
      <protection/>
    </xf>
    <xf numFmtId="0" fontId="53" fillId="0" borderId="26" xfId="202" applyFont="1" applyBorder="1" applyAlignment="1" applyProtection="1">
      <alignment horizontal="center" vertical="center"/>
      <protection locked="0"/>
    </xf>
    <xf numFmtId="0" fontId="53" fillId="0" borderId="30" xfId="203" applyNumberFormat="1" applyFont="1" applyBorder="1" applyAlignment="1" applyProtection="1">
      <alignment horizontal="center" vertical="center" wrapText="1"/>
      <protection/>
    </xf>
    <xf numFmtId="0" fontId="53" fillId="0" borderId="28" xfId="203" applyNumberFormat="1" applyFont="1" applyBorder="1" applyAlignment="1" applyProtection="1">
      <alignment horizontal="center" vertical="center" wrapText="1"/>
      <protection/>
    </xf>
    <xf numFmtId="0" fontId="53" fillId="0" borderId="33" xfId="203" applyNumberFormat="1" applyFont="1" applyBorder="1" applyAlignment="1" applyProtection="1">
      <alignment horizontal="center" vertical="center" wrapText="1"/>
      <protection/>
    </xf>
    <xf numFmtId="0" fontId="53" fillId="0" borderId="0" xfId="203" applyFont="1" applyBorder="1" applyAlignment="1" applyProtection="1">
      <alignment horizontal="center" vertical="center"/>
      <protection locked="0"/>
    </xf>
    <xf numFmtId="0" fontId="57" fillId="0" borderId="0" xfId="203" applyNumberFormat="1" applyFont="1" applyBorder="1" applyAlignment="1" applyProtection="1">
      <alignment horizontal="center" wrapText="1"/>
      <protection/>
    </xf>
    <xf numFmtId="0" fontId="56" fillId="0" borderId="26" xfId="203" applyNumberFormat="1" applyFont="1" applyBorder="1" applyAlignment="1" applyProtection="1">
      <alignment horizontal="center"/>
      <protection/>
    </xf>
    <xf numFmtId="0" fontId="57" fillId="0" borderId="0" xfId="204" applyFont="1" applyAlignment="1" applyProtection="1">
      <alignment horizontal="center"/>
      <protection/>
    </xf>
    <xf numFmtId="0" fontId="56" fillId="0" borderId="0" xfId="204" applyFont="1" applyFill="1" applyBorder="1" applyAlignment="1" applyProtection="1">
      <alignment horizontal="center" vertical="center"/>
      <protection/>
    </xf>
    <xf numFmtId="0" fontId="53" fillId="0" borderId="29" xfId="204" applyFont="1" applyBorder="1" applyAlignment="1" applyProtection="1">
      <alignment horizontal="center" vertical="center" wrapText="1"/>
      <protection/>
    </xf>
    <xf numFmtId="0" fontId="53" fillId="0" borderId="25" xfId="204" applyFont="1" applyBorder="1" applyAlignment="1" applyProtection="1">
      <alignment horizontal="center" vertical="center" wrapText="1"/>
      <protection/>
    </xf>
    <xf numFmtId="0" fontId="53" fillId="0" borderId="30" xfId="204" applyFont="1" applyBorder="1" applyAlignment="1" applyProtection="1">
      <alignment horizontal="center" vertical="center" wrapText="1"/>
      <protection/>
    </xf>
    <xf numFmtId="0" fontId="53" fillId="0" borderId="33" xfId="204" applyFont="1" applyBorder="1" applyAlignment="1" applyProtection="1">
      <alignment horizontal="center" vertical="center" wrapText="1"/>
      <protection/>
    </xf>
    <xf numFmtId="0" fontId="53" fillId="0" borderId="32" xfId="204" applyFont="1" applyBorder="1" applyAlignment="1" applyProtection="1">
      <alignment horizontal="center" vertical="center" wrapText="1"/>
      <protection/>
    </xf>
    <xf numFmtId="0" fontId="53" fillId="0" borderId="31" xfId="204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53" fillId="0" borderId="0" xfId="204" applyFont="1" applyBorder="1" applyAlignment="1" applyProtection="1">
      <alignment horizontal="center" vertical="center"/>
      <protection locked="0"/>
    </xf>
    <xf numFmtId="0" fontId="53" fillId="0" borderId="26" xfId="204" applyFont="1" applyBorder="1" applyAlignment="1" applyProtection="1">
      <alignment horizontal="center" vertical="center"/>
      <protection locked="0"/>
    </xf>
    <xf numFmtId="0" fontId="56" fillId="0" borderId="27" xfId="204" applyFont="1" applyBorder="1" applyAlignment="1" applyProtection="1">
      <alignment horizontal="center" vertical="top"/>
      <protection locked="0"/>
    </xf>
    <xf numFmtId="0" fontId="56" fillId="0" borderId="0" xfId="204" applyFont="1" applyBorder="1" applyAlignment="1" applyProtection="1">
      <alignment horizontal="center" vertical="center"/>
      <protection locked="0"/>
    </xf>
    <xf numFmtId="0" fontId="56" fillId="0" borderId="27" xfId="204" applyFont="1" applyBorder="1" applyAlignment="1" applyProtection="1">
      <alignment horizontal="center" vertical="center"/>
      <protection locked="0"/>
    </xf>
    <xf numFmtId="0" fontId="57" fillId="0" borderId="0" xfId="205" applyFont="1" applyAlignment="1" applyProtection="1">
      <alignment horizontal="center"/>
      <protection/>
    </xf>
    <xf numFmtId="0" fontId="56" fillId="0" borderId="0" xfId="205" applyFont="1" applyFill="1" applyBorder="1" applyAlignment="1" applyProtection="1">
      <alignment horizontal="center" vertical="top"/>
      <protection/>
    </xf>
    <xf numFmtId="0" fontId="53" fillId="0" borderId="32" xfId="205" applyFont="1" applyBorder="1" applyAlignment="1" applyProtection="1">
      <alignment horizontal="center" vertical="center" wrapText="1"/>
      <protection/>
    </xf>
    <xf numFmtId="0" fontId="53" fillId="0" borderId="31" xfId="205" applyFont="1" applyBorder="1" applyAlignment="1" applyProtection="1">
      <alignment horizontal="center" vertical="center" wrapText="1"/>
      <protection/>
    </xf>
    <xf numFmtId="0" fontId="53" fillId="0" borderId="30" xfId="205" applyFont="1" applyBorder="1" applyAlignment="1" applyProtection="1">
      <alignment horizontal="center" vertical="center" wrapText="1"/>
      <protection/>
    </xf>
    <xf numFmtId="0" fontId="53" fillId="0" borderId="33" xfId="205" applyFont="1" applyBorder="1" applyAlignment="1" applyProtection="1">
      <alignment horizontal="center" vertical="center" wrapText="1"/>
      <protection/>
    </xf>
    <xf numFmtId="0" fontId="53" fillId="0" borderId="29" xfId="205" applyFont="1" applyBorder="1" applyAlignment="1" applyProtection="1">
      <alignment horizontal="center" vertical="center" wrapText="1"/>
      <protection/>
    </xf>
    <xf numFmtId="0" fontId="53" fillId="0" borderId="25" xfId="205" applyFont="1" applyBorder="1" applyAlignment="1" applyProtection="1">
      <alignment horizontal="center" vertical="center" wrapText="1"/>
      <protection/>
    </xf>
    <xf numFmtId="0" fontId="53" fillId="0" borderId="0" xfId="205" applyFont="1" applyBorder="1" applyAlignment="1" applyProtection="1">
      <alignment horizontal="center"/>
      <protection locked="0"/>
    </xf>
    <xf numFmtId="0" fontId="53" fillId="0" borderId="26" xfId="205" applyFont="1" applyBorder="1" applyAlignment="1" applyProtection="1">
      <alignment horizontal="center"/>
      <protection locked="0"/>
    </xf>
    <xf numFmtId="0" fontId="56" fillId="0" borderId="0" xfId="205" applyFont="1" applyBorder="1" applyAlignment="1" applyProtection="1">
      <alignment horizontal="center" vertical="top"/>
      <protection locked="0"/>
    </xf>
    <xf numFmtId="0" fontId="56" fillId="0" borderId="0" xfId="205" applyFont="1" applyBorder="1" applyAlignment="1" applyProtection="1">
      <alignment horizontal="center" vertical="center"/>
      <protection locked="0"/>
    </xf>
    <xf numFmtId="0" fontId="57" fillId="0" borderId="0" xfId="206" applyFont="1" applyAlignment="1" applyProtection="1">
      <alignment horizontal="center"/>
      <protection/>
    </xf>
    <xf numFmtId="0" fontId="53" fillId="0" borderId="32" xfId="206" applyFont="1" applyBorder="1" applyAlignment="1" applyProtection="1">
      <alignment horizontal="center" vertical="center" wrapText="1"/>
      <protection/>
    </xf>
    <xf numFmtId="0" fontId="53" fillId="0" borderId="31" xfId="206" applyFont="1" applyBorder="1" applyAlignment="1" applyProtection="1">
      <alignment horizontal="center" vertical="center" wrapText="1"/>
      <protection/>
    </xf>
    <xf numFmtId="0" fontId="53" fillId="0" borderId="30" xfId="206" applyFont="1" applyBorder="1" applyAlignment="1" applyProtection="1">
      <alignment horizontal="center" vertical="center" wrapText="1"/>
      <protection/>
    </xf>
    <xf numFmtId="0" fontId="53" fillId="0" borderId="33" xfId="206" applyFont="1" applyBorder="1" applyAlignment="1" applyProtection="1">
      <alignment horizontal="center" vertical="center" wrapText="1"/>
      <protection/>
    </xf>
    <xf numFmtId="0" fontId="53" fillId="0" borderId="0" xfId="206" applyFont="1" applyBorder="1" applyAlignment="1" applyProtection="1">
      <alignment horizontal="center"/>
      <protection locked="0"/>
    </xf>
    <xf numFmtId="0" fontId="53" fillId="0" borderId="26" xfId="206" applyFont="1" applyBorder="1" applyAlignment="1" applyProtection="1">
      <alignment horizontal="center"/>
      <protection locked="0"/>
    </xf>
    <xf numFmtId="0" fontId="56" fillId="0" borderId="0" xfId="206" applyFont="1" applyBorder="1" applyAlignment="1" applyProtection="1">
      <alignment horizontal="center" vertical="top"/>
      <protection locked="0"/>
    </xf>
    <xf numFmtId="0" fontId="56" fillId="0" borderId="0" xfId="206" applyFont="1" applyBorder="1" applyAlignment="1" applyProtection="1">
      <alignment horizontal="center" vertical="center"/>
      <protection locked="0"/>
    </xf>
    <xf numFmtId="0" fontId="56" fillId="0" borderId="0" xfId="207" applyFont="1" applyBorder="1" applyAlignment="1" applyProtection="1">
      <alignment horizontal="center" vertical="top"/>
      <protection locked="0"/>
    </xf>
    <xf numFmtId="0" fontId="16" fillId="0" borderId="28" xfId="207" applyFont="1" applyBorder="1" applyAlignment="1" applyProtection="1">
      <alignment horizontal="center" vertical="center" wrapText="1"/>
      <protection/>
    </xf>
    <xf numFmtId="0" fontId="60" fillId="0" borderId="27" xfId="207" applyFont="1" applyBorder="1" applyAlignment="1" applyProtection="1">
      <alignment horizontal="justify" wrapText="1"/>
      <protection/>
    </xf>
    <xf numFmtId="0" fontId="56" fillId="0" borderId="27" xfId="207" applyFont="1" applyBorder="1" applyAlignment="1" applyProtection="1">
      <alignment horizontal="justify" wrapText="1"/>
      <protection/>
    </xf>
    <xf numFmtId="0" fontId="60" fillId="0" borderId="26" xfId="207" applyFont="1" applyBorder="1" applyAlignment="1" applyProtection="1">
      <alignment horizontal="justify" wrapText="1"/>
      <protection/>
    </xf>
    <xf numFmtId="0" fontId="56" fillId="0" borderId="26" xfId="207" applyFont="1" applyBorder="1" applyAlignment="1" applyProtection="1">
      <alignment horizontal="justify" wrapText="1"/>
      <protection/>
    </xf>
    <xf numFmtId="0" fontId="53" fillId="0" borderId="26" xfId="207" applyFont="1" applyBorder="1" applyAlignment="1" applyProtection="1">
      <alignment horizontal="center"/>
      <protection locked="0"/>
    </xf>
    <xf numFmtId="0" fontId="53" fillId="0" borderId="0" xfId="207" applyFont="1" applyBorder="1" applyAlignment="1">
      <alignment horizontal="center"/>
      <protection/>
    </xf>
    <xf numFmtId="0" fontId="56" fillId="0" borderId="0" xfId="207" applyFont="1" applyBorder="1" applyAlignment="1" applyProtection="1">
      <alignment horizontal="center" vertical="center"/>
      <protection locked="0"/>
    </xf>
    <xf numFmtId="0" fontId="56" fillId="0" borderId="0" xfId="207" applyFont="1" applyBorder="1" applyAlignment="1">
      <alignment horizontal="center" vertical="center"/>
      <protection/>
    </xf>
    <xf numFmtId="0" fontId="55" fillId="0" borderId="0" xfId="207" applyFont="1" applyAlignment="1" applyProtection="1">
      <alignment horizontal="center"/>
      <protection/>
    </xf>
    <xf numFmtId="0" fontId="56" fillId="0" borderId="27" xfId="208" applyFont="1" applyBorder="1" applyAlignment="1" applyProtection="1">
      <alignment horizontal="center" vertical="top"/>
      <protection locked="0"/>
    </xf>
    <xf numFmtId="0" fontId="56" fillId="0" borderId="0" xfId="208" applyFont="1" applyBorder="1" applyAlignment="1" applyProtection="1">
      <alignment horizontal="center" vertical="center"/>
      <protection locked="0"/>
    </xf>
    <xf numFmtId="0" fontId="56" fillId="0" borderId="0" xfId="208" applyFont="1" applyBorder="1" applyAlignment="1">
      <alignment horizontal="center" vertical="center"/>
      <protection/>
    </xf>
    <xf numFmtId="0" fontId="53" fillId="0" borderId="0" xfId="208" applyNumberFormat="1" applyFont="1" applyBorder="1" applyAlignment="1" applyProtection="1">
      <alignment horizontal="center" wrapText="1"/>
      <protection/>
    </xf>
    <xf numFmtId="0" fontId="57" fillId="0" borderId="0" xfId="208" applyNumberFormat="1" applyFont="1" applyBorder="1" applyAlignment="1" applyProtection="1">
      <alignment horizontal="center"/>
      <protection/>
    </xf>
    <xf numFmtId="4" fontId="5" fillId="40" borderId="0" xfId="192" applyBorder="1" applyAlignment="1" applyProtection="1">
      <alignment horizontal="center" vertical="center"/>
      <protection/>
    </xf>
    <xf numFmtId="0" fontId="53" fillId="0" borderId="26" xfId="208" applyFont="1" applyBorder="1" applyAlignment="1" applyProtection="1">
      <alignment horizontal="center"/>
      <protection locked="0"/>
    </xf>
    <xf numFmtId="0" fontId="53" fillId="0" borderId="0" xfId="208" applyFont="1" applyBorder="1" applyAlignment="1">
      <alignment horizontal="center"/>
      <protection/>
    </xf>
    <xf numFmtId="0" fontId="57" fillId="0" borderId="0" xfId="209" applyNumberFormat="1" applyFont="1" applyBorder="1" applyAlignment="1" applyProtection="1">
      <alignment horizontal="center"/>
      <protection/>
    </xf>
    <xf numFmtId="0" fontId="53" fillId="0" borderId="0" xfId="209" applyFont="1" applyBorder="1" applyAlignment="1">
      <alignment horizontal="center"/>
      <protection/>
    </xf>
    <xf numFmtId="0" fontId="56" fillId="0" borderId="0" xfId="209" applyFont="1" applyBorder="1" applyAlignment="1" applyProtection="1">
      <alignment horizontal="center" vertical="center"/>
      <protection locked="0"/>
    </xf>
    <xf numFmtId="0" fontId="56" fillId="0" borderId="0" xfId="209" applyFont="1" applyBorder="1" applyAlignment="1">
      <alignment horizontal="center" vertical="center"/>
      <protection/>
    </xf>
  </cellXfs>
  <cellStyles count="299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Hyperlink" xfId="182"/>
    <cellStyle name="Currency" xfId="183"/>
    <cellStyle name="Currency [0]" xfId="184"/>
    <cellStyle name="Заголовок" xfId="185"/>
    <cellStyle name="Заголовок 1" xfId="186"/>
    <cellStyle name="Заголовок 2" xfId="187"/>
    <cellStyle name="Заголовок 3" xfId="188"/>
    <cellStyle name="Заголовок 4" xfId="189"/>
    <cellStyle name="ЗаголовокСтолбца" xfId="190"/>
    <cellStyle name="Защитный" xfId="191"/>
    <cellStyle name="Значение" xfId="192"/>
    <cellStyle name="Зоголовок" xfId="193"/>
    <cellStyle name="Итог" xfId="194"/>
    <cellStyle name="Итого" xfId="195"/>
    <cellStyle name="Контрольная ячейка" xfId="196"/>
    <cellStyle name="Мой заголовок" xfId="197"/>
    <cellStyle name="Мой заголовок листа" xfId="198"/>
    <cellStyle name="Мои наименования показателей" xfId="199"/>
    <cellStyle name="Название" xfId="200"/>
    <cellStyle name="Нейтральный" xfId="201"/>
    <cellStyle name="Обычный 10" xfId="202"/>
    <cellStyle name="Обычный 11" xfId="203"/>
    <cellStyle name="Обычный 12" xfId="204"/>
    <cellStyle name="Обычный 15" xfId="205"/>
    <cellStyle name="Обычный 16" xfId="206"/>
    <cellStyle name="Обычный 17" xfId="207"/>
    <cellStyle name="Обычный 18" xfId="208"/>
    <cellStyle name="Обычный 19" xfId="209"/>
    <cellStyle name="Обычный 2" xfId="210"/>
    <cellStyle name="Обычный 2 10" xfId="211"/>
    <cellStyle name="Обычный 2 11" xfId="212"/>
    <cellStyle name="Обычный 2 12" xfId="213"/>
    <cellStyle name="Обычный 2 13" xfId="214"/>
    <cellStyle name="Обычный 2 2" xfId="215"/>
    <cellStyle name="Обычный 2 2 10" xfId="216"/>
    <cellStyle name="Обычный 2 2 11" xfId="217"/>
    <cellStyle name="Обычный 2 2 12" xfId="218"/>
    <cellStyle name="Обычный 2 2 13" xfId="219"/>
    <cellStyle name="Обычный 2 2 14" xfId="220"/>
    <cellStyle name="Обычный 2 2 2" xfId="221"/>
    <cellStyle name="Обычный 2 2 2 10" xfId="222"/>
    <cellStyle name="Обычный 2 2 2 11" xfId="223"/>
    <cellStyle name="Обычный 2 2 2 12" xfId="224"/>
    <cellStyle name="Обычный 2 2 2 13" xfId="225"/>
    <cellStyle name="Обычный 2 2 2 2" xfId="226"/>
    <cellStyle name="Обычный 2 2 2 2 10" xfId="227"/>
    <cellStyle name="Обычный 2 2 2 2 11" xfId="228"/>
    <cellStyle name="Обычный 2 2 2 2 12" xfId="229"/>
    <cellStyle name="Обычный 2 2 2 2 2" xfId="230"/>
    <cellStyle name="Обычный 2 2 2 2 3" xfId="231"/>
    <cellStyle name="Обычный 2 2 2 2 4" xfId="232"/>
    <cellStyle name="Обычный 2 2 2 2 5" xfId="233"/>
    <cellStyle name="Обычный 2 2 2 2 6" xfId="234"/>
    <cellStyle name="Обычный 2 2 2 2 7" xfId="235"/>
    <cellStyle name="Обычный 2 2 2 2 8" xfId="236"/>
    <cellStyle name="Обычный 2 2 2 2 9" xfId="237"/>
    <cellStyle name="Обычный 2 2 2 3" xfId="238"/>
    <cellStyle name="Обычный 2 2 2 4" xfId="239"/>
    <cellStyle name="Обычный 2 2 2 5" xfId="240"/>
    <cellStyle name="Обычный 2 2 2 6" xfId="241"/>
    <cellStyle name="Обычный 2 2 2 7" xfId="242"/>
    <cellStyle name="Обычный 2 2 2 8" xfId="243"/>
    <cellStyle name="Обычный 2 2 2 9" xfId="244"/>
    <cellStyle name="Обычный 2 2 3" xfId="245"/>
    <cellStyle name="Обычный 2 2 4" xfId="246"/>
    <cellStyle name="Обычный 2 2 5" xfId="247"/>
    <cellStyle name="Обычный 2 2 6" xfId="248"/>
    <cellStyle name="Обычный 2 2 7" xfId="249"/>
    <cellStyle name="Обычный 2 2 8" xfId="250"/>
    <cellStyle name="Обычный 2 2 9" xfId="251"/>
    <cellStyle name="Обычный 2 3" xfId="252"/>
    <cellStyle name="Обычный 2 4" xfId="253"/>
    <cellStyle name="Обычный 2 5" xfId="254"/>
    <cellStyle name="Обычный 2 6" xfId="255"/>
    <cellStyle name="Обычный 2 7" xfId="256"/>
    <cellStyle name="Обычный 2 8" xfId="257"/>
    <cellStyle name="Обычный 2 9" xfId="258"/>
    <cellStyle name="Обычный 3" xfId="259"/>
    <cellStyle name="Обычный 4" xfId="260"/>
    <cellStyle name="Обычный 4 2" xfId="261"/>
    <cellStyle name="Обычный 4_Исходные данные для модели" xfId="262"/>
    <cellStyle name="Обычный 5" xfId="263"/>
    <cellStyle name="Обычный 6" xfId="264"/>
    <cellStyle name="Обычный 7" xfId="265"/>
    <cellStyle name="Обычный 8" xfId="266"/>
    <cellStyle name="Плохой" xfId="267"/>
    <cellStyle name="По центру с переносом" xfId="268"/>
    <cellStyle name="По ширине с переносом" xfId="269"/>
    <cellStyle name="Поле ввода" xfId="270"/>
    <cellStyle name="Пояснение" xfId="271"/>
    <cellStyle name="Примечание" xfId="272"/>
    <cellStyle name="Percent" xfId="273"/>
    <cellStyle name="Процентный 2" xfId="274"/>
    <cellStyle name="Процентный 2 2" xfId="275"/>
    <cellStyle name="Процентный 2 3" xfId="276"/>
    <cellStyle name="Процентный 3" xfId="277"/>
    <cellStyle name="Связанная ячейка" xfId="278"/>
    <cellStyle name="Стиль 1" xfId="279"/>
    <cellStyle name="Стиль 1 2" xfId="280"/>
    <cellStyle name="ТЕКСТ" xfId="281"/>
    <cellStyle name="Текст предупреждения" xfId="282"/>
    <cellStyle name="Текстовый" xfId="283"/>
    <cellStyle name="Текстовый 2" xfId="284"/>
    <cellStyle name="Текстовый 3" xfId="285"/>
    <cellStyle name="Текстовый_Расчет РЭК ОАО Метафракс 2011 год" xfId="286"/>
    <cellStyle name="Тысячи [0]_22гк" xfId="287"/>
    <cellStyle name="Тысячи_22гк" xfId="288"/>
    <cellStyle name="Comma" xfId="289"/>
    <cellStyle name="Comma [0]" xfId="290"/>
    <cellStyle name="Финансовый 2 10" xfId="291"/>
    <cellStyle name="Финансовый 2 11" xfId="292"/>
    <cellStyle name="Финансовый 2 12" xfId="293"/>
    <cellStyle name="Финансовый 2 13" xfId="294"/>
    <cellStyle name="Финансовый 2 2" xfId="295"/>
    <cellStyle name="Финансовый 2 3" xfId="296"/>
    <cellStyle name="Финансовый 2 4" xfId="297"/>
    <cellStyle name="Финансовый 2 5" xfId="298"/>
    <cellStyle name="Финансовый 2 6" xfId="299"/>
    <cellStyle name="Финансовый 2 7" xfId="300"/>
    <cellStyle name="Финансовый 2 8" xfId="301"/>
    <cellStyle name="Финансовый 2 9" xfId="302"/>
    <cellStyle name="Финансовый 3" xfId="303"/>
    <cellStyle name="Формула" xfId="304"/>
    <cellStyle name="Формула 2" xfId="305"/>
    <cellStyle name="Формула_A РТ 2009 Рязаньэнерго" xfId="306"/>
    <cellStyle name="ФормулаВБ" xfId="307"/>
    <cellStyle name="ФормулаНаКонтроль" xfId="308"/>
    <cellStyle name="Хороший" xfId="309"/>
    <cellStyle name="Цифры по центру с десятыми" xfId="310"/>
    <cellStyle name="Џђћ–…ќ’ќ›‰" xfId="311"/>
    <cellStyle name="Шапка таблицы" xfId="3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1pesk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.140625" style="18" customWidth="1"/>
    <col min="2" max="3" width="28.8515625" style="0" customWidth="1"/>
    <col min="4" max="4" width="21.421875" style="0" customWidth="1"/>
    <col min="5" max="5" width="27.28125" style="0" customWidth="1"/>
    <col min="6" max="6" width="28.8515625" style="0" customWidth="1"/>
    <col min="7" max="7" width="13.28125" style="0" customWidth="1"/>
  </cols>
  <sheetData>
    <row r="1" spans="1:6" ht="15">
      <c r="A1" s="16"/>
      <c r="B1" s="9"/>
      <c r="C1" s="9"/>
      <c r="D1" s="9"/>
      <c r="E1" s="9"/>
      <c r="F1" s="10" t="s">
        <v>0</v>
      </c>
    </row>
    <row r="2" spans="1:6" ht="15">
      <c r="A2" s="189" t="s">
        <v>196</v>
      </c>
      <c r="B2" s="189"/>
      <c r="C2" s="189"/>
      <c r="D2" s="189"/>
      <c r="E2" s="189"/>
      <c r="F2" s="189"/>
    </row>
    <row r="3" spans="1:6" ht="15">
      <c r="A3" s="190" t="s">
        <v>195</v>
      </c>
      <c r="B3" s="191"/>
      <c r="C3" s="191"/>
      <c r="D3" s="191"/>
      <c r="E3" s="191"/>
      <c r="F3" s="192"/>
    </row>
    <row r="4" spans="1:6" ht="15">
      <c r="A4" s="7"/>
      <c r="B4" s="2"/>
      <c r="C4" s="2"/>
      <c r="D4" s="2"/>
      <c r="E4" s="2"/>
      <c r="F4" s="2"/>
    </row>
    <row r="5" spans="1:6" ht="90">
      <c r="A5" s="3" t="s">
        <v>2</v>
      </c>
      <c r="B5" s="4" t="s">
        <v>3</v>
      </c>
      <c r="C5" s="4" t="s">
        <v>11</v>
      </c>
      <c r="D5" s="4" t="s">
        <v>12</v>
      </c>
      <c r="E5" s="4" t="s">
        <v>199</v>
      </c>
      <c r="F5" s="4" t="s">
        <v>198</v>
      </c>
    </row>
    <row r="6" spans="1:6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15">
      <c r="A7" s="17">
        <v>1</v>
      </c>
      <c r="B7" s="1" t="s">
        <v>7</v>
      </c>
      <c r="C7" s="1">
        <v>1</v>
      </c>
      <c r="D7" s="1"/>
      <c r="E7" s="1">
        <v>2</v>
      </c>
      <c r="F7" s="1">
        <v>5</v>
      </c>
    </row>
    <row r="8" spans="1:6" ht="15">
      <c r="A8" s="17">
        <v>2</v>
      </c>
      <c r="B8" s="1" t="s">
        <v>8</v>
      </c>
      <c r="C8" s="1">
        <v>1</v>
      </c>
      <c r="D8" s="1"/>
      <c r="E8" s="1">
        <v>2</v>
      </c>
      <c r="F8" s="1">
        <v>15</v>
      </c>
    </row>
    <row r="9" spans="1:6" ht="15">
      <c r="A9" s="17">
        <v>3</v>
      </c>
      <c r="B9" s="1" t="s">
        <v>9</v>
      </c>
      <c r="C9" s="1"/>
      <c r="D9" s="1"/>
      <c r="E9" s="1"/>
      <c r="F9" s="1">
        <v>15</v>
      </c>
    </row>
    <row r="10" spans="1:6" ht="15">
      <c r="A10" s="17">
        <v>4</v>
      </c>
      <c r="B10" s="1" t="s">
        <v>10</v>
      </c>
      <c r="C10" s="1"/>
      <c r="D10" s="1"/>
      <c r="E10" s="1"/>
      <c r="F10" s="1">
        <v>9</v>
      </c>
    </row>
    <row r="11" spans="1:6" ht="15">
      <c r="A11" s="17">
        <v>5</v>
      </c>
      <c r="B11" s="15"/>
      <c r="C11" s="1"/>
      <c r="D11" s="1"/>
      <c r="E11" s="1"/>
      <c r="F11" s="1"/>
    </row>
    <row r="12" spans="1:6" ht="15">
      <c r="A12" s="17">
        <v>6</v>
      </c>
      <c r="B12" s="15"/>
      <c r="C12" s="1"/>
      <c r="D12" s="1"/>
      <c r="E12" s="1"/>
      <c r="F12" s="1"/>
    </row>
    <row r="13" spans="1:6" ht="15">
      <c r="A13" s="17">
        <v>7</v>
      </c>
      <c r="B13" s="15"/>
      <c r="C13" s="1"/>
      <c r="D13" s="1"/>
      <c r="E13" s="1"/>
      <c r="F13" s="1"/>
    </row>
    <row r="14" spans="1:6" ht="15">
      <c r="A14" s="17">
        <v>8</v>
      </c>
      <c r="B14" s="15"/>
      <c r="C14" s="1"/>
      <c r="D14" s="1"/>
      <c r="E14" s="1"/>
      <c r="F14" s="1"/>
    </row>
    <row r="15" spans="1:6" ht="15">
      <c r="A15" s="17">
        <v>9</v>
      </c>
      <c r="B15" s="15"/>
      <c r="C15" s="1"/>
      <c r="D15" s="1"/>
      <c r="E15" s="1"/>
      <c r="F15" s="1"/>
    </row>
    <row r="16" spans="1:6" ht="15">
      <c r="A16" s="17">
        <v>10</v>
      </c>
      <c r="B16" s="15"/>
      <c r="C16" s="1"/>
      <c r="D16" s="1"/>
      <c r="E16" s="1"/>
      <c r="F16" s="1"/>
    </row>
    <row r="17" spans="1:6" ht="15">
      <c r="A17" s="17">
        <v>11</v>
      </c>
      <c r="B17" s="15"/>
      <c r="C17" s="1"/>
      <c r="D17" s="1"/>
      <c r="E17" s="1"/>
      <c r="F17" s="1"/>
    </row>
    <row r="18" spans="1:6" ht="15">
      <c r="A18" s="17">
        <v>12</v>
      </c>
      <c r="B18" s="15"/>
      <c r="C18" s="1"/>
      <c r="D18" s="1"/>
      <c r="E18" s="1"/>
      <c r="F18" s="1"/>
    </row>
    <row r="19" spans="1:6" ht="15">
      <c r="A19" s="17">
        <v>13</v>
      </c>
      <c r="B19" s="6" t="s">
        <v>4</v>
      </c>
      <c r="C19" s="8">
        <f>SUM(C7:C18)</f>
        <v>2</v>
      </c>
      <c r="D19" s="8">
        <f>SUM(D7:D18)</f>
        <v>0</v>
      </c>
      <c r="E19" s="8">
        <f>SUM(E7:E18)</f>
        <v>4</v>
      </c>
      <c r="F19" s="8">
        <f>SUM(F7:F18)</f>
        <v>44</v>
      </c>
    </row>
    <row r="20" spans="1:6" ht="15">
      <c r="A20" s="181" t="s">
        <v>184</v>
      </c>
      <c r="B20" s="11"/>
      <c r="C20" s="12"/>
      <c r="D20" s="12"/>
      <c r="E20" s="12"/>
      <c r="F20" s="182" t="s">
        <v>183</v>
      </c>
    </row>
    <row r="21" spans="1:6" ht="15">
      <c r="A21" s="193" t="s">
        <v>5</v>
      </c>
      <c r="B21" s="193"/>
      <c r="C21" s="13"/>
      <c r="D21" s="13"/>
      <c r="E21" s="13"/>
      <c r="F21" s="14" t="s">
        <v>6</v>
      </c>
    </row>
  </sheetData>
  <sheetProtection/>
  <mergeCells count="3">
    <mergeCell ref="A2:F2"/>
    <mergeCell ref="A3:F3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7.140625" style="0" customWidth="1"/>
    <col min="2" max="2" width="12.57421875" style="0" customWidth="1"/>
    <col min="3" max="3" width="23.28125" style="0" customWidth="1"/>
    <col min="4" max="4" width="15.00390625" style="0" customWidth="1"/>
    <col min="5" max="5" width="37.140625" style="0" customWidth="1"/>
    <col min="6" max="6" width="15.57421875" style="0" customWidth="1"/>
    <col min="7" max="7" width="12.57421875" style="0" customWidth="1"/>
  </cols>
  <sheetData>
    <row r="1" spans="1:6" ht="15">
      <c r="A1" s="31"/>
      <c r="B1" s="31"/>
      <c r="C1" s="31"/>
      <c r="D1" s="31"/>
      <c r="E1" s="31"/>
      <c r="F1" s="32" t="s">
        <v>13</v>
      </c>
    </row>
    <row r="2" spans="1:7" ht="15.75">
      <c r="A2" s="194" t="s">
        <v>59</v>
      </c>
      <c r="B2" s="194"/>
      <c r="C2" s="194"/>
      <c r="D2" s="194"/>
      <c r="E2" s="194"/>
      <c r="F2" s="194"/>
      <c r="G2" s="194"/>
    </row>
    <row r="3" spans="1:6" ht="15">
      <c r="A3" s="198"/>
      <c r="B3" s="198"/>
      <c r="C3" s="198"/>
      <c r="D3" s="198"/>
      <c r="E3" s="198"/>
      <c r="F3" s="198"/>
    </row>
    <row r="4" spans="1:7" ht="15">
      <c r="A4" s="19" t="s">
        <v>1</v>
      </c>
      <c r="B4" s="20"/>
      <c r="C4" s="20"/>
      <c r="D4" s="20"/>
      <c r="E4" s="20"/>
      <c r="F4" s="20" t="s">
        <v>188</v>
      </c>
      <c r="G4" s="20" t="s">
        <v>189</v>
      </c>
    </row>
    <row r="5" spans="1:7" ht="15">
      <c r="A5" s="24"/>
      <c r="B5" s="25" t="s">
        <v>14</v>
      </c>
      <c r="C5" s="33"/>
      <c r="D5" s="25" t="s">
        <v>15</v>
      </c>
      <c r="E5" s="26"/>
      <c r="F5" s="22">
        <f>'1.1 Журнал отключений'!E19</f>
        <v>4</v>
      </c>
      <c r="G5" s="21">
        <f>'1.1 Журнал отключений'!F19</f>
        <v>44</v>
      </c>
    </row>
    <row r="6" spans="1:7" ht="16.5">
      <c r="A6" s="27"/>
      <c r="B6" s="28" t="s">
        <v>16</v>
      </c>
      <c r="C6" s="29"/>
      <c r="D6" s="29"/>
      <c r="E6" s="27"/>
      <c r="F6" s="23">
        <f>'1.1 Журнал отключений'!C19</f>
        <v>2</v>
      </c>
      <c r="G6" s="23">
        <f>'1.1 Журнал отключений'!D19</f>
        <v>0</v>
      </c>
    </row>
    <row r="7" spans="1:7" ht="16.5">
      <c r="A7" s="27"/>
      <c r="B7" s="28" t="s">
        <v>17</v>
      </c>
      <c r="C7" s="29"/>
      <c r="D7" s="29"/>
      <c r="E7" s="27"/>
      <c r="F7" s="30">
        <f>F6/F5</f>
        <v>0.5</v>
      </c>
      <c r="G7" s="187">
        <f>G6/G5</f>
        <v>0</v>
      </c>
    </row>
    <row r="8" spans="1:7" s="63" customFormat="1" ht="15">
      <c r="A8" s="66" t="s">
        <v>190</v>
      </c>
      <c r="B8" s="65"/>
      <c r="C8" s="66"/>
      <c r="D8" s="66"/>
      <c r="E8" s="66"/>
      <c r="F8" s="64"/>
      <c r="G8" s="64"/>
    </row>
    <row r="9" spans="1:7" s="63" customFormat="1" ht="15">
      <c r="A9" s="66"/>
      <c r="B9" s="65"/>
      <c r="C9" s="66"/>
      <c r="D9" s="66"/>
      <c r="E9" s="66"/>
      <c r="F9" s="64"/>
      <c r="G9" s="64"/>
    </row>
    <row r="10" spans="1:6" ht="15">
      <c r="A10" s="184" t="str">
        <f>'1.1 Журнал отключений'!A20</f>
        <v>Директор</v>
      </c>
      <c r="B10" s="185"/>
      <c r="C10" s="183"/>
      <c r="D10" s="183"/>
      <c r="E10" s="199" t="str">
        <f>'1.1 Журнал отключений'!F20</f>
        <v>Н.П.Носков</v>
      </c>
      <c r="F10" s="199"/>
    </row>
    <row r="11" spans="1:6" ht="15">
      <c r="A11" s="195" t="s">
        <v>5</v>
      </c>
      <c r="B11" s="195"/>
      <c r="C11" s="196"/>
      <c r="D11" s="196"/>
      <c r="E11" s="197" t="s">
        <v>6</v>
      </c>
      <c r="F11" s="197"/>
    </row>
  </sheetData>
  <sheetProtection/>
  <mergeCells count="6">
    <mergeCell ref="A2:G2"/>
    <mergeCell ref="A11:B11"/>
    <mergeCell ref="C11:D11"/>
    <mergeCell ref="E11:F11"/>
    <mergeCell ref="A3:F3"/>
    <mergeCell ref="E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39.00390625" style="0" customWidth="1"/>
    <col min="2" max="2" width="24.00390625" style="0" customWidth="1"/>
    <col min="3" max="3" width="17.421875" style="0" customWidth="1"/>
    <col min="4" max="5" width="0" style="0" hidden="1" customWidth="1"/>
  </cols>
  <sheetData>
    <row r="2" spans="1:8" ht="15.75">
      <c r="A2" s="38"/>
      <c r="B2" s="38"/>
      <c r="C2" s="38"/>
      <c r="D2" s="38"/>
      <c r="E2" s="38"/>
      <c r="F2" s="38"/>
      <c r="G2" s="38"/>
      <c r="H2" s="39" t="s">
        <v>18</v>
      </c>
    </row>
    <row r="3" spans="1:8" ht="45" customHeight="1">
      <c r="A3" s="204" t="s">
        <v>197</v>
      </c>
      <c r="B3" s="204"/>
      <c r="C3" s="204"/>
      <c r="D3" s="204"/>
      <c r="E3" s="204"/>
      <c r="F3" s="204"/>
      <c r="G3" s="204"/>
      <c r="H3" s="204"/>
    </row>
    <row r="4" spans="1:8" ht="15">
      <c r="A4" s="190" t="s">
        <v>195</v>
      </c>
      <c r="B4" s="191"/>
      <c r="C4" s="191"/>
      <c r="D4" s="191"/>
      <c r="E4" s="191"/>
      <c r="F4" s="191"/>
      <c r="G4" s="191"/>
      <c r="H4" s="192"/>
    </row>
    <row r="5" spans="1:8" ht="15">
      <c r="A5" s="205"/>
      <c r="B5" s="205"/>
      <c r="C5" s="205"/>
      <c r="D5" s="205"/>
      <c r="E5" s="205"/>
      <c r="F5" s="205"/>
      <c r="G5" s="205"/>
      <c r="H5" s="205"/>
    </row>
    <row r="6" spans="1:8" ht="60">
      <c r="A6" s="40" t="s">
        <v>19</v>
      </c>
      <c r="B6" s="41" t="s">
        <v>20</v>
      </c>
      <c r="C6" s="42" t="s">
        <v>21</v>
      </c>
      <c r="D6" s="200" t="s">
        <v>22</v>
      </c>
      <c r="E6" s="201"/>
      <c r="F6" s="201"/>
      <c r="G6" s="201"/>
      <c r="H6" s="202"/>
    </row>
    <row r="7" spans="1:8" ht="30">
      <c r="A7" s="43"/>
      <c r="B7" s="41"/>
      <c r="C7" s="42"/>
      <c r="D7" s="44" t="s">
        <v>169</v>
      </c>
      <c r="E7" s="44" t="s">
        <v>170</v>
      </c>
      <c r="F7" s="44" t="s">
        <v>191</v>
      </c>
      <c r="G7" s="44" t="s">
        <v>192</v>
      </c>
      <c r="H7" s="44"/>
    </row>
    <row r="8" spans="1:8" ht="56.25">
      <c r="A8" s="45" t="s">
        <v>17</v>
      </c>
      <c r="B8" s="47" t="s">
        <v>171</v>
      </c>
      <c r="C8" s="167" t="s">
        <v>172</v>
      </c>
      <c r="D8" s="1">
        <v>0.5</v>
      </c>
      <c r="E8" s="186">
        <f>'1.2 Показатель отключений'!G7</f>
        <v>0</v>
      </c>
      <c r="F8" s="1">
        <v>0.5</v>
      </c>
      <c r="G8" s="1">
        <f>'1.2 Показатель отключений'!G7</f>
        <v>0</v>
      </c>
      <c r="H8" s="1"/>
    </row>
    <row r="9" spans="1:8" ht="45" hidden="1">
      <c r="A9" s="35" t="s">
        <v>24</v>
      </c>
      <c r="B9" s="1"/>
      <c r="C9" s="1"/>
      <c r="D9" s="1"/>
      <c r="E9" s="1"/>
      <c r="F9" s="1"/>
      <c r="G9" s="1"/>
      <c r="H9" s="1"/>
    </row>
    <row r="10" spans="1:8" ht="45">
      <c r="A10" s="46" t="s">
        <v>25</v>
      </c>
      <c r="B10" s="47"/>
      <c r="C10" s="47"/>
      <c r="D10" s="1">
        <v>1.01</v>
      </c>
      <c r="E10" s="1">
        <f>'Индикатор качества'!C50</f>
        <v>1.01</v>
      </c>
      <c r="F10" s="1">
        <v>1.01</v>
      </c>
      <c r="G10" s="1">
        <f>'Индикатор качества'!C50</f>
        <v>1.01</v>
      </c>
      <c r="H10" s="1"/>
    </row>
    <row r="11" spans="1:8" ht="15">
      <c r="A11" s="36"/>
      <c r="B11" s="37"/>
      <c r="C11" s="203"/>
      <c r="D11" s="203"/>
      <c r="E11" s="34"/>
      <c r="F11" s="203"/>
      <c r="G11" s="203"/>
      <c r="H11" s="203"/>
    </row>
    <row r="13" spans="1:6" ht="15">
      <c r="A13" t="str">
        <f>'1.2 Показатель отключений'!A10</f>
        <v>Директор</v>
      </c>
      <c r="F13" t="s">
        <v>183</v>
      </c>
    </row>
  </sheetData>
  <sheetProtection/>
  <mergeCells count="6">
    <mergeCell ref="D6:H6"/>
    <mergeCell ref="C11:D11"/>
    <mergeCell ref="F11:H11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75.57421875" style="0" customWidth="1"/>
    <col min="6" max="6" width="11.00390625" style="0" customWidth="1"/>
    <col min="7" max="7" width="23.57421875" style="0" customWidth="1"/>
  </cols>
  <sheetData>
    <row r="1" spans="1:6" ht="15">
      <c r="A1" s="51"/>
      <c r="B1" s="55"/>
      <c r="C1" s="55"/>
      <c r="D1" s="55"/>
      <c r="E1" s="55"/>
      <c r="F1" s="52" t="s">
        <v>26</v>
      </c>
    </row>
    <row r="2" spans="1:6" ht="15.75">
      <c r="A2" s="206" t="s">
        <v>58</v>
      </c>
      <c r="B2" s="206"/>
      <c r="C2" s="206"/>
      <c r="D2" s="206"/>
      <c r="E2" s="206"/>
      <c r="F2" s="206"/>
    </row>
    <row r="3" spans="1:6" ht="15">
      <c r="A3" s="190" t="s">
        <v>195</v>
      </c>
      <c r="B3" s="191"/>
      <c r="C3" s="191"/>
      <c r="D3" s="191"/>
      <c r="E3" s="191"/>
      <c r="F3" s="192"/>
    </row>
    <row r="4" spans="1:6" ht="15">
      <c r="A4" s="56"/>
      <c r="B4" s="207"/>
      <c r="C4" s="207"/>
      <c r="D4" s="207"/>
      <c r="E4" s="207"/>
      <c r="F4" s="207"/>
    </row>
    <row r="5" spans="1:7" ht="15">
      <c r="A5" s="208"/>
      <c r="B5" s="210" t="s">
        <v>27</v>
      </c>
      <c r="C5" s="211"/>
      <c r="D5" s="212" t="s">
        <v>28</v>
      </c>
      <c r="E5" s="212" t="s">
        <v>29</v>
      </c>
      <c r="F5" s="212" t="s">
        <v>30</v>
      </c>
      <c r="G5" s="214" t="s">
        <v>179</v>
      </c>
    </row>
    <row r="6" spans="1:7" ht="30">
      <c r="A6" s="209"/>
      <c r="B6" s="57" t="s">
        <v>31</v>
      </c>
      <c r="C6" s="57" t="s">
        <v>32</v>
      </c>
      <c r="D6" s="213"/>
      <c r="E6" s="213"/>
      <c r="F6" s="213"/>
      <c r="G6" s="214"/>
    </row>
    <row r="7" spans="1:7" ht="15">
      <c r="A7" s="58">
        <v>1</v>
      </c>
      <c r="B7" s="59">
        <v>2</v>
      </c>
      <c r="C7" s="59">
        <v>3</v>
      </c>
      <c r="D7" s="59">
        <v>4</v>
      </c>
      <c r="E7" s="59">
        <v>5</v>
      </c>
      <c r="F7" s="60">
        <v>6</v>
      </c>
      <c r="G7" s="59">
        <v>7</v>
      </c>
    </row>
    <row r="8" spans="1:7" ht="45">
      <c r="A8" s="61" t="s">
        <v>33</v>
      </c>
      <c r="B8" s="49" t="s">
        <v>34</v>
      </c>
      <c r="C8" s="49" t="s">
        <v>34</v>
      </c>
      <c r="D8" s="49" t="s">
        <v>34</v>
      </c>
      <c r="E8" s="49" t="s">
        <v>34</v>
      </c>
      <c r="F8" s="49">
        <f>(F10+F11)/2</f>
        <v>2</v>
      </c>
      <c r="G8" s="168"/>
    </row>
    <row r="9" spans="1:7" ht="15">
      <c r="A9" s="61" t="s">
        <v>35</v>
      </c>
      <c r="B9" s="48"/>
      <c r="C9" s="48"/>
      <c r="D9" s="48"/>
      <c r="E9" s="48"/>
      <c r="F9" s="48"/>
      <c r="G9" s="168"/>
    </row>
    <row r="10" spans="1:7" ht="45">
      <c r="A10" s="62" t="s">
        <v>36</v>
      </c>
      <c r="B10" s="1">
        <v>1</v>
      </c>
      <c r="C10" s="1">
        <v>1</v>
      </c>
      <c r="D10" s="50">
        <v>1</v>
      </c>
      <c r="E10" s="49" t="s">
        <v>37</v>
      </c>
      <c r="F10" s="49">
        <v>2</v>
      </c>
      <c r="G10" s="169" t="s">
        <v>173</v>
      </c>
    </row>
    <row r="11" spans="1:7" ht="45">
      <c r="A11" s="62" t="s">
        <v>38</v>
      </c>
      <c r="B11" s="172">
        <f>B13+B14+B15+B16</f>
        <v>4</v>
      </c>
      <c r="C11" s="172">
        <f>C13+C14+C15+C16</f>
        <v>4</v>
      </c>
      <c r="D11" s="50">
        <v>1</v>
      </c>
      <c r="E11" s="49" t="s">
        <v>37</v>
      </c>
      <c r="F11" s="49">
        <v>2</v>
      </c>
      <c r="G11" s="169" t="s">
        <v>173</v>
      </c>
    </row>
    <row r="12" spans="1:7" ht="15">
      <c r="A12" s="61" t="s">
        <v>39</v>
      </c>
      <c r="B12" s="48"/>
      <c r="C12" s="48"/>
      <c r="D12" s="48"/>
      <c r="E12" s="48"/>
      <c r="F12" s="48"/>
      <c r="G12" s="168"/>
    </row>
    <row r="13" spans="1:7" ht="30">
      <c r="A13" s="61" t="s">
        <v>40</v>
      </c>
      <c r="B13" s="1">
        <v>1</v>
      </c>
      <c r="C13" s="1">
        <v>1</v>
      </c>
      <c r="D13" s="50">
        <v>1</v>
      </c>
      <c r="E13" s="49" t="s">
        <v>34</v>
      </c>
      <c r="F13" s="49" t="s">
        <v>34</v>
      </c>
      <c r="G13" s="169" t="s">
        <v>173</v>
      </c>
    </row>
    <row r="14" spans="1:7" ht="45">
      <c r="A14" s="61" t="s">
        <v>41</v>
      </c>
      <c r="B14" s="1">
        <v>1</v>
      </c>
      <c r="C14" s="1">
        <v>1</v>
      </c>
      <c r="D14" s="50">
        <v>1</v>
      </c>
      <c r="E14" s="49" t="s">
        <v>34</v>
      </c>
      <c r="F14" s="49" t="s">
        <v>34</v>
      </c>
      <c r="G14" s="169" t="s">
        <v>173</v>
      </c>
    </row>
    <row r="15" spans="1:7" ht="30">
      <c r="A15" s="61" t="s">
        <v>42</v>
      </c>
      <c r="B15" s="1">
        <v>1</v>
      </c>
      <c r="C15" s="1">
        <v>1</v>
      </c>
      <c r="D15" s="50">
        <v>1</v>
      </c>
      <c r="E15" s="49" t="s">
        <v>34</v>
      </c>
      <c r="F15" s="49" t="s">
        <v>34</v>
      </c>
      <c r="G15" s="169" t="s">
        <v>173</v>
      </c>
    </row>
    <row r="16" spans="1:7" ht="30">
      <c r="A16" s="61" t="s">
        <v>43</v>
      </c>
      <c r="B16" s="1">
        <v>1</v>
      </c>
      <c r="C16" s="1">
        <v>1</v>
      </c>
      <c r="D16" s="50">
        <v>1</v>
      </c>
      <c r="E16" s="49" t="s">
        <v>34</v>
      </c>
      <c r="F16" s="49" t="s">
        <v>34</v>
      </c>
      <c r="G16" s="169" t="s">
        <v>173</v>
      </c>
    </row>
    <row r="17" spans="1:7" ht="15">
      <c r="A17" s="61"/>
      <c r="B17" s="48"/>
      <c r="C17" s="48"/>
      <c r="D17" s="48"/>
      <c r="E17" s="48"/>
      <c r="F17" s="48"/>
      <c r="G17" s="168"/>
    </row>
    <row r="18" spans="1:7" ht="30">
      <c r="A18" s="61" t="s">
        <v>44</v>
      </c>
      <c r="B18" s="49" t="s">
        <v>34</v>
      </c>
      <c r="C18" s="49" t="s">
        <v>34</v>
      </c>
      <c r="D18" s="49" t="s">
        <v>34</v>
      </c>
      <c r="E18" s="49" t="s">
        <v>34</v>
      </c>
      <c r="F18" s="49">
        <f>(F20+F21+F22)/3</f>
        <v>2</v>
      </c>
      <c r="G18" s="168"/>
    </row>
    <row r="19" spans="1:7" ht="15">
      <c r="A19" s="61" t="s">
        <v>45</v>
      </c>
      <c r="B19" s="48"/>
      <c r="C19" s="48"/>
      <c r="D19" s="48"/>
      <c r="E19" s="48"/>
      <c r="F19" s="48"/>
      <c r="G19" s="168"/>
    </row>
    <row r="20" spans="1:7" ht="75">
      <c r="A20" s="62" t="s">
        <v>46</v>
      </c>
      <c r="B20" s="1">
        <v>1</v>
      </c>
      <c r="C20" s="1">
        <v>1</v>
      </c>
      <c r="D20" s="50">
        <v>1</v>
      </c>
      <c r="E20" s="49" t="s">
        <v>37</v>
      </c>
      <c r="F20" s="49">
        <v>2</v>
      </c>
      <c r="G20" s="170" t="s">
        <v>187</v>
      </c>
    </row>
    <row r="21" spans="1:7" ht="45">
      <c r="A21" s="62" t="s">
        <v>47</v>
      </c>
      <c r="B21" s="1">
        <v>0</v>
      </c>
      <c r="C21" s="1">
        <v>0</v>
      </c>
      <c r="D21" s="50">
        <v>1</v>
      </c>
      <c r="E21" s="49" t="s">
        <v>37</v>
      </c>
      <c r="F21" s="49">
        <v>2</v>
      </c>
      <c r="G21" s="168"/>
    </row>
    <row r="22" spans="1:7" ht="45">
      <c r="A22" s="62" t="s">
        <v>48</v>
      </c>
      <c r="B22" s="1">
        <v>1</v>
      </c>
      <c r="C22" s="1">
        <v>1</v>
      </c>
      <c r="D22" s="50">
        <v>1</v>
      </c>
      <c r="E22" s="49" t="s">
        <v>37</v>
      </c>
      <c r="F22" s="49">
        <v>2</v>
      </c>
      <c r="G22" s="169" t="s">
        <v>174</v>
      </c>
    </row>
    <row r="23" spans="1:7" ht="15">
      <c r="A23" s="61"/>
      <c r="B23" s="48"/>
      <c r="C23" s="48"/>
      <c r="D23" s="48"/>
      <c r="E23" s="48"/>
      <c r="F23" s="48"/>
      <c r="G23" s="168"/>
    </row>
    <row r="24" spans="1:7" ht="45">
      <c r="A24" s="61" t="s">
        <v>49</v>
      </c>
      <c r="B24" s="1">
        <v>1</v>
      </c>
      <c r="C24" s="1">
        <v>1</v>
      </c>
      <c r="D24" s="50">
        <v>1</v>
      </c>
      <c r="E24" s="49" t="s">
        <v>37</v>
      </c>
      <c r="F24" s="49">
        <v>2</v>
      </c>
      <c r="G24" s="171" t="s">
        <v>180</v>
      </c>
    </row>
    <row r="25" spans="1:7" ht="15">
      <c r="A25" s="61"/>
      <c r="B25" s="48"/>
      <c r="C25" s="48"/>
      <c r="D25" s="48"/>
      <c r="E25" s="48"/>
      <c r="F25" s="48"/>
      <c r="G25" s="168"/>
    </row>
    <row r="26" spans="1:7" ht="60">
      <c r="A26" s="61" t="s">
        <v>50</v>
      </c>
      <c r="B26" s="1">
        <v>1</v>
      </c>
      <c r="C26" s="1">
        <v>1</v>
      </c>
      <c r="D26" s="50">
        <v>1</v>
      </c>
      <c r="E26" s="49" t="s">
        <v>37</v>
      </c>
      <c r="F26" s="49">
        <v>2</v>
      </c>
      <c r="G26" s="169" t="s">
        <v>173</v>
      </c>
    </row>
    <row r="27" spans="1:7" ht="15">
      <c r="A27" s="61"/>
      <c r="B27" s="48"/>
      <c r="C27" s="48"/>
      <c r="D27" s="48"/>
      <c r="E27" s="48"/>
      <c r="F27" s="48"/>
      <c r="G27" s="168"/>
    </row>
    <row r="28" spans="1:7" ht="30">
      <c r="A28" s="61" t="s">
        <v>51</v>
      </c>
      <c r="B28" s="49">
        <v>1</v>
      </c>
      <c r="C28" s="49">
        <v>1</v>
      </c>
      <c r="D28" s="50">
        <v>1</v>
      </c>
      <c r="E28" s="49" t="s">
        <v>52</v>
      </c>
      <c r="F28" s="49">
        <v>2</v>
      </c>
      <c r="G28" s="168"/>
    </row>
    <row r="29" spans="1:7" ht="60">
      <c r="A29" s="61" t="s">
        <v>53</v>
      </c>
      <c r="B29" s="1">
        <v>0</v>
      </c>
      <c r="C29" s="1">
        <v>0</v>
      </c>
      <c r="D29" s="50">
        <v>1</v>
      </c>
      <c r="E29" s="49"/>
      <c r="F29" s="49"/>
      <c r="G29" s="169" t="s">
        <v>175</v>
      </c>
    </row>
    <row r="30" spans="1:7" ht="15">
      <c r="A30" s="61"/>
      <c r="B30" s="48"/>
      <c r="C30" s="48"/>
      <c r="D30" s="48"/>
      <c r="E30" s="48"/>
      <c r="F30" s="48"/>
      <c r="G30" s="168"/>
    </row>
    <row r="31" spans="1:7" ht="45">
      <c r="A31" s="61" t="s">
        <v>54</v>
      </c>
      <c r="B31" s="49" t="s">
        <v>34</v>
      </c>
      <c r="C31" s="49" t="s">
        <v>34</v>
      </c>
      <c r="D31" s="49" t="s">
        <v>34</v>
      </c>
      <c r="E31" s="49" t="s">
        <v>34</v>
      </c>
      <c r="F31" s="49">
        <v>2</v>
      </c>
      <c r="G31" s="168"/>
    </row>
    <row r="32" spans="1:7" ht="15">
      <c r="A32" s="61" t="s">
        <v>45</v>
      </c>
      <c r="B32" s="48"/>
      <c r="C32" s="48"/>
      <c r="D32" s="48"/>
      <c r="E32" s="48"/>
      <c r="F32" s="48"/>
      <c r="G32" s="168"/>
    </row>
    <row r="33" spans="1:7" ht="45">
      <c r="A33" s="62" t="s">
        <v>55</v>
      </c>
      <c r="B33" s="1">
        <v>0</v>
      </c>
      <c r="C33" s="1">
        <v>0</v>
      </c>
      <c r="D33" s="50">
        <v>1</v>
      </c>
      <c r="E33" s="49" t="s">
        <v>52</v>
      </c>
      <c r="F33" s="49">
        <v>2</v>
      </c>
      <c r="G33" s="169" t="s">
        <v>175</v>
      </c>
    </row>
    <row r="34" spans="1:7" ht="60">
      <c r="A34" s="62" t="s">
        <v>56</v>
      </c>
      <c r="B34" s="1">
        <v>0</v>
      </c>
      <c r="C34" s="1">
        <v>0</v>
      </c>
      <c r="D34" s="50">
        <v>1</v>
      </c>
      <c r="E34" s="49" t="s">
        <v>52</v>
      </c>
      <c r="F34" s="49">
        <v>2</v>
      </c>
      <c r="G34" s="169" t="s">
        <v>175</v>
      </c>
    </row>
    <row r="35" spans="1:7" ht="15">
      <c r="A35" s="61"/>
      <c r="B35" s="48"/>
      <c r="C35" s="48"/>
      <c r="D35" s="48"/>
      <c r="E35" s="48"/>
      <c r="F35" s="48"/>
      <c r="G35" s="168"/>
    </row>
    <row r="36" spans="1:7" ht="30">
      <c r="A36" s="61" t="s">
        <v>57</v>
      </c>
      <c r="B36" s="49" t="s">
        <v>34</v>
      </c>
      <c r="C36" s="49" t="s">
        <v>34</v>
      </c>
      <c r="D36" s="49" t="s">
        <v>34</v>
      </c>
      <c r="E36" s="49" t="s">
        <v>34</v>
      </c>
      <c r="F36" s="49">
        <f>(F8+F18+F24+F26+F28+F31)/6</f>
        <v>2</v>
      </c>
      <c r="G36" s="168"/>
    </row>
    <row r="37" spans="1:6" ht="15">
      <c r="A37" s="53"/>
      <c r="B37" s="54"/>
      <c r="C37" s="54"/>
      <c r="D37" s="54"/>
      <c r="E37" s="54"/>
      <c r="F37" s="54"/>
    </row>
    <row r="38" spans="1:6" ht="15">
      <c r="A38" s="53" t="str">
        <f>'Показатели надежности и качест'!A13</f>
        <v>Директор</v>
      </c>
      <c r="B38" s="54"/>
      <c r="C38" s="215"/>
      <c r="D38" s="215"/>
      <c r="E38" s="216" t="str">
        <f>'Показатели надежности и качест'!F13</f>
        <v>Н.П.Носков</v>
      </c>
      <c r="F38" s="216"/>
    </row>
    <row r="39" spans="1:6" ht="15">
      <c r="A39" s="217" t="s">
        <v>5</v>
      </c>
      <c r="B39" s="217"/>
      <c r="C39" s="218"/>
      <c r="D39" s="218"/>
      <c r="E39" s="219" t="s">
        <v>6</v>
      </c>
      <c r="F39" s="219"/>
    </row>
  </sheetData>
  <sheetProtection/>
  <mergeCells count="14">
    <mergeCell ref="G5:G6"/>
    <mergeCell ref="C38:D38"/>
    <mergeCell ref="E38:F38"/>
    <mergeCell ref="A39:B39"/>
    <mergeCell ref="C39:D39"/>
    <mergeCell ref="E39:F39"/>
    <mergeCell ref="A2:F2"/>
    <mergeCell ref="B4:F4"/>
    <mergeCell ref="A5:A6"/>
    <mergeCell ref="B5:C5"/>
    <mergeCell ref="D5:D6"/>
    <mergeCell ref="E5:E6"/>
    <mergeCell ref="F5:F6"/>
    <mergeCell ref="A3:F3"/>
  </mergeCells>
  <hyperlinks>
    <hyperlink ref="G24" r:id="rId1" display="www.1pesk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70.00390625" style="0" customWidth="1"/>
    <col min="6" max="6" width="11.421875" style="0" customWidth="1"/>
    <col min="7" max="7" width="18.00390625" style="173" customWidth="1"/>
  </cols>
  <sheetData>
    <row r="1" spans="1:6" ht="15">
      <c r="A1" s="71"/>
      <c r="B1" s="71"/>
      <c r="C1" s="71"/>
      <c r="D1" s="71"/>
      <c r="E1" s="71"/>
      <c r="F1" s="72" t="s">
        <v>60</v>
      </c>
    </row>
    <row r="2" spans="1:6" ht="15.75">
      <c r="A2" s="220" t="s">
        <v>105</v>
      </c>
      <c r="B2" s="220"/>
      <c r="C2" s="220"/>
      <c r="D2" s="220"/>
      <c r="E2" s="220"/>
      <c r="F2" s="220"/>
    </row>
    <row r="3" spans="1:6" ht="15">
      <c r="A3" s="190" t="s">
        <v>195</v>
      </c>
      <c r="B3" s="191"/>
      <c r="C3" s="191"/>
      <c r="D3" s="191"/>
      <c r="E3" s="191"/>
      <c r="F3" s="192"/>
    </row>
    <row r="4" spans="1:6" ht="15">
      <c r="A4" s="74"/>
      <c r="B4" s="221"/>
      <c r="C4" s="221"/>
      <c r="D4" s="221"/>
      <c r="E4" s="221"/>
      <c r="F4" s="221"/>
    </row>
    <row r="5" spans="1:7" ht="15">
      <c r="A5" s="222" t="s">
        <v>61</v>
      </c>
      <c r="B5" s="224" t="s">
        <v>27</v>
      </c>
      <c r="C5" s="225"/>
      <c r="D5" s="222" t="s">
        <v>28</v>
      </c>
      <c r="E5" s="222" t="s">
        <v>29</v>
      </c>
      <c r="F5" s="226" t="s">
        <v>30</v>
      </c>
      <c r="G5" s="214" t="s">
        <v>179</v>
      </c>
    </row>
    <row r="6" spans="1:7" ht="30">
      <c r="A6" s="223"/>
      <c r="B6" s="75" t="s">
        <v>62</v>
      </c>
      <c r="C6" s="75" t="s">
        <v>32</v>
      </c>
      <c r="D6" s="223"/>
      <c r="E6" s="223"/>
      <c r="F6" s="227"/>
      <c r="G6" s="214"/>
    </row>
    <row r="7" spans="1:7" ht="15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169">
        <v>7</v>
      </c>
    </row>
    <row r="8" spans="1:7" ht="60.75" customHeight="1">
      <c r="A8" s="76" t="s">
        <v>63</v>
      </c>
      <c r="B8" s="68" t="s">
        <v>34</v>
      </c>
      <c r="C8" s="68" t="s">
        <v>34</v>
      </c>
      <c r="D8" s="68" t="s">
        <v>34</v>
      </c>
      <c r="E8" s="68" t="s">
        <v>34</v>
      </c>
      <c r="F8" s="68">
        <v>2</v>
      </c>
      <c r="G8" s="169"/>
    </row>
    <row r="9" spans="1:7" ht="15">
      <c r="A9" s="76" t="s">
        <v>35</v>
      </c>
      <c r="B9" s="67"/>
      <c r="C9" s="67"/>
      <c r="D9" s="67"/>
      <c r="E9" s="67"/>
      <c r="F9" s="67"/>
      <c r="G9" s="169"/>
    </row>
    <row r="10" spans="1:7" ht="30">
      <c r="A10" s="77" t="s">
        <v>64</v>
      </c>
      <c r="B10" s="1">
        <v>0</v>
      </c>
      <c r="C10" s="1">
        <v>30</v>
      </c>
      <c r="D10" s="69">
        <v>1</v>
      </c>
      <c r="E10" s="68" t="s">
        <v>52</v>
      </c>
      <c r="F10" s="68">
        <v>2</v>
      </c>
      <c r="G10" s="170" t="s">
        <v>176</v>
      </c>
    </row>
    <row r="11" spans="1:7" ht="45">
      <c r="A11" s="77" t="s">
        <v>65</v>
      </c>
      <c r="B11" s="1">
        <v>0</v>
      </c>
      <c r="C11" s="1">
        <f>30*6</f>
        <v>180</v>
      </c>
      <c r="D11" s="69">
        <v>1</v>
      </c>
      <c r="E11" s="68" t="s">
        <v>52</v>
      </c>
      <c r="F11" s="68">
        <v>2</v>
      </c>
      <c r="G11" s="170" t="s">
        <v>176</v>
      </c>
    </row>
    <row r="12" spans="1:7" ht="15">
      <c r="A12" s="76"/>
      <c r="B12" s="67"/>
      <c r="C12" s="67"/>
      <c r="D12" s="67"/>
      <c r="E12" s="67"/>
      <c r="F12" s="67"/>
      <c r="G12" s="170"/>
    </row>
    <row r="13" spans="1:7" ht="30">
      <c r="A13" s="76" t="s">
        <v>66</v>
      </c>
      <c r="B13" s="68" t="s">
        <v>34</v>
      </c>
      <c r="C13" s="68" t="s">
        <v>34</v>
      </c>
      <c r="D13" s="68" t="s">
        <v>34</v>
      </c>
      <c r="E13" s="68" t="s">
        <v>34</v>
      </c>
      <c r="F13" s="68">
        <v>0.5</v>
      </c>
      <c r="G13" s="170"/>
    </row>
    <row r="14" spans="1:7" ht="15">
      <c r="A14" s="76" t="s">
        <v>45</v>
      </c>
      <c r="B14" s="67"/>
      <c r="C14" s="67"/>
      <c r="D14" s="67"/>
      <c r="E14" s="67"/>
      <c r="F14" s="67"/>
      <c r="G14" s="170"/>
    </row>
    <row r="15" spans="1:7" ht="45">
      <c r="A15" s="77" t="s">
        <v>67</v>
      </c>
      <c r="B15" s="1">
        <v>0</v>
      </c>
      <c r="C15" s="1">
        <v>25</v>
      </c>
      <c r="D15" s="69">
        <v>1</v>
      </c>
      <c r="E15" s="68" t="s">
        <v>52</v>
      </c>
      <c r="F15" s="68">
        <v>0.5</v>
      </c>
      <c r="G15" s="170" t="s">
        <v>176</v>
      </c>
    </row>
    <row r="16" spans="1:7" ht="30">
      <c r="A16" s="77" t="s">
        <v>68</v>
      </c>
      <c r="B16" s="68" t="s">
        <v>34</v>
      </c>
      <c r="C16" s="68" t="s">
        <v>34</v>
      </c>
      <c r="D16" s="69">
        <v>1</v>
      </c>
      <c r="E16" s="68" t="s">
        <v>52</v>
      </c>
      <c r="F16" s="68">
        <v>0.5</v>
      </c>
      <c r="G16" s="170"/>
    </row>
    <row r="17" spans="1:7" ht="45">
      <c r="A17" s="76" t="s">
        <v>69</v>
      </c>
      <c r="B17" s="1">
        <v>0</v>
      </c>
      <c r="C17" s="1">
        <v>50</v>
      </c>
      <c r="D17" s="69">
        <v>1</v>
      </c>
      <c r="E17" s="68" t="s">
        <v>34</v>
      </c>
      <c r="F17" s="68" t="s">
        <v>34</v>
      </c>
      <c r="G17" s="170" t="s">
        <v>176</v>
      </c>
    </row>
    <row r="18" spans="1:7" ht="30">
      <c r="A18" s="76" t="s">
        <v>70</v>
      </c>
      <c r="B18" s="67">
        <v>0</v>
      </c>
      <c r="C18" s="67">
        <v>50</v>
      </c>
      <c r="D18" s="69">
        <v>1</v>
      </c>
      <c r="E18" s="68" t="s">
        <v>34</v>
      </c>
      <c r="F18" s="68" t="s">
        <v>34</v>
      </c>
      <c r="G18" s="170" t="s">
        <v>176</v>
      </c>
    </row>
    <row r="19" spans="1:7" ht="75">
      <c r="A19" s="77" t="s">
        <v>71</v>
      </c>
      <c r="B19" s="1">
        <v>0</v>
      </c>
      <c r="C19" s="1">
        <v>0</v>
      </c>
      <c r="D19" s="69">
        <v>1</v>
      </c>
      <c r="E19" s="68" t="s">
        <v>52</v>
      </c>
      <c r="F19" s="68">
        <v>0.5</v>
      </c>
      <c r="G19" s="170" t="s">
        <v>177</v>
      </c>
    </row>
    <row r="20" spans="1:7" ht="15">
      <c r="A20" s="76"/>
      <c r="B20" s="67"/>
      <c r="C20" s="67"/>
      <c r="D20" s="67"/>
      <c r="E20" s="67"/>
      <c r="F20" s="67"/>
      <c r="G20" s="170"/>
    </row>
    <row r="21" spans="1:7" ht="30">
      <c r="A21" s="76" t="s">
        <v>72</v>
      </c>
      <c r="B21" s="70">
        <v>0</v>
      </c>
      <c r="C21" s="70">
        <v>0</v>
      </c>
      <c r="D21" s="69">
        <v>1</v>
      </c>
      <c r="E21" s="68" t="s">
        <v>52</v>
      </c>
      <c r="F21" s="68">
        <v>0.2</v>
      </c>
      <c r="G21" s="170"/>
    </row>
    <row r="22" spans="1:7" ht="120">
      <c r="A22" s="76" t="s">
        <v>73</v>
      </c>
      <c r="B22" s="1">
        <v>0</v>
      </c>
      <c r="C22" s="1">
        <v>0</v>
      </c>
      <c r="D22" s="69">
        <v>1</v>
      </c>
      <c r="E22" s="70"/>
      <c r="F22" s="70"/>
      <c r="G22" s="170" t="s">
        <v>178</v>
      </c>
    </row>
    <row r="23" spans="1:7" ht="15">
      <c r="A23" s="76"/>
      <c r="B23" s="67"/>
      <c r="C23" s="67"/>
      <c r="D23" s="67"/>
      <c r="E23" s="67"/>
      <c r="F23" s="67"/>
      <c r="G23" s="170"/>
    </row>
    <row r="24" spans="1:7" ht="45">
      <c r="A24" s="76" t="s">
        <v>74</v>
      </c>
      <c r="B24" s="70">
        <v>0</v>
      </c>
      <c r="C24" s="70">
        <v>0</v>
      </c>
      <c r="D24" s="69">
        <v>1</v>
      </c>
      <c r="E24" s="68" t="s">
        <v>52</v>
      </c>
      <c r="F24" s="68">
        <v>0.2</v>
      </c>
      <c r="G24" s="170" t="s">
        <v>178</v>
      </c>
    </row>
    <row r="25" spans="1:7" ht="75">
      <c r="A25" s="76" t="s">
        <v>75</v>
      </c>
      <c r="B25" s="1">
        <v>0</v>
      </c>
      <c r="C25" s="1">
        <v>0</v>
      </c>
      <c r="D25" s="69">
        <v>1</v>
      </c>
      <c r="E25" s="70"/>
      <c r="F25" s="70"/>
      <c r="G25" s="170"/>
    </row>
    <row r="26" spans="1:7" ht="15">
      <c r="A26" s="76"/>
      <c r="B26" s="67"/>
      <c r="C26" s="67"/>
      <c r="D26" s="67"/>
      <c r="E26" s="67"/>
      <c r="F26" s="67"/>
      <c r="G26" s="170"/>
    </row>
    <row r="27" spans="1:7" ht="30">
      <c r="A27" s="76" t="s">
        <v>76</v>
      </c>
      <c r="B27" s="70"/>
      <c r="C27" s="69"/>
      <c r="D27" s="69">
        <v>1</v>
      </c>
      <c r="E27" s="68" t="s">
        <v>52</v>
      </c>
      <c r="F27" s="68">
        <v>0.5</v>
      </c>
      <c r="G27" s="170"/>
    </row>
    <row r="28" spans="1:7" ht="45">
      <c r="A28" s="76" t="s">
        <v>77</v>
      </c>
      <c r="B28" s="1">
        <v>0</v>
      </c>
      <c r="C28" s="179">
        <v>0</v>
      </c>
      <c r="D28" s="69">
        <v>1</v>
      </c>
      <c r="E28" s="70"/>
      <c r="F28" s="70"/>
      <c r="G28" s="170" t="s">
        <v>176</v>
      </c>
    </row>
    <row r="29" spans="1:7" ht="15">
      <c r="A29" s="76"/>
      <c r="B29" s="67"/>
      <c r="C29" s="67"/>
      <c r="D29" s="67"/>
      <c r="E29" s="67"/>
      <c r="F29" s="67"/>
      <c r="G29" s="170"/>
    </row>
    <row r="30" spans="1:7" ht="30">
      <c r="A30" s="76" t="s">
        <v>78</v>
      </c>
      <c r="B30" s="68" t="s">
        <v>34</v>
      </c>
      <c r="C30" s="68" t="s">
        <v>34</v>
      </c>
      <c r="D30" s="68" t="s">
        <v>34</v>
      </c>
      <c r="E30" s="68" t="s">
        <v>34</v>
      </c>
      <c r="F30" s="68">
        <v>0.5</v>
      </c>
      <c r="G30" s="170"/>
    </row>
    <row r="31" spans="1:7" ht="15">
      <c r="A31" s="76" t="s">
        <v>45</v>
      </c>
      <c r="B31" s="67"/>
      <c r="C31" s="67"/>
      <c r="D31" s="67"/>
      <c r="E31" s="67"/>
      <c r="F31" s="67"/>
      <c r="G31" s="170"/>
    </row>
    <row r="32" spans="1:7" ht="45">
      <c r="A32" s="77" t="s">
        <v>79</v>
      </c>
      <c r="B32" s="1">
        <v>1</v>
      </c>
      <c r="C32" s="1">
        <v>1</v>
      </c>
      <c r="D32" s="69">
        <v>1</v>
      </c>
      <c r="E32" s="68" t="s">
        <v>37</v>
      </c>
      <c r="F32" s="68">
        <v>0.5</v>
      </c>
      <c r="G32" s="170" t="s">
        <v>173</v>
      </c>
    </row>
    <row r="33" spans="1:7" ht="75">
      <c r="A33" s="77" t="s">
        <v>80</v>
      </c>
      <c r="B33" s="1">
        <v>0</v>
      </c>
      <c r="C33" s="1">
        <v>0</v>
      </c>
      <c r="D33" s="69">
        <v>1</v>
      </c>
      <c r="E33" s="68" t="s">
        <v>52</v>
      </c>
      <c r="F33" s="68">
        <v>0.5</v>
      </c>
      <c r="G33" s="170" t="s">
        <v>175</v>
      </c>
    </row>
    <row r="34" spans="1:7" ht="15">
      <c r="A34" s="76"/>
      <c r="B34" s="67"/>
      <c r="C34" s="67"/>
      <c r="D34" s="67"/>
      <c r="E34" s="67"/>
      <c r="F34" s="67"/>
      <c r="G34" s="170"/>
    </row>
    <row r="35" spans="1:7" ht="30">
      <c r="A35" s="76" t="s">
        <v>81</v>
      </c>
      <c r="B35" s="70">
        <v>0</v>
      </c>
      <c r="C35" s="70">
        <v>0</v>
      </c>
      <c r="D35" s="69">
        <v>0</v>
      </c>
      <c r="E35" s="68" t="s">
        <v>52</v>
      </c>
      <c r="F35" s="68">
        <v>0.2</v>
      </c>
      <c r="G35" s="170"/>
    </row>
    <row r="36" spans="1:7" ht="60">
      <c r="A36" s="76" t="s">
        <v>82</v>
      </c>
      <c r="B36" s="1">
        <v>0</v>
      </c>
      <c r="C36" s="1">
        <v>0</v>
      </c>
      <c r="D36" s="69">
        <v>0</v>
      </c>
      <c r="E36" s="70"/>
      <c r="F36" s="70"/>
      <c r="G36" s="170" t="s">
        <v>175</v>
      </c>
    </row>
    <row r="37" spans="1:7" ht="15">
      <c r="A37" s="76"/>
      <c r="B37" s="67"/>
      <c r="C37" s="67"/>
      <c r="D37" s="67"/>
      <c r="E37" s="67"/>
      <c r="F37" s="67"/>
      <c r="G37" s="170"/>
    </row>
    <row r="38" spans="1:7" ht="30">
      <c r="A38" s="76" t="s">
        <v>83</v>
      </c>
      <c r="B38" s="68" t="s">
        <v>34</v>
      </c>
      <c r="C38" s="68" t="s">
        <v>34</v>
      </c>
      <c r="D38" s="68" t="s">
        <v>34</v>
      </c>
      <c r="E38" s="68" t="s">
        <v>34</v>
      </c>
      <c r="F38" s="174">
        <f>(F8+F13+F21+F24+F27+F30+F35)/7</f>
        <v>0.5857142857142857</v>
      </c>
      <c r="G38" s="170"/>
    </row>
    <row r="39" spans="1:6" ht="15">
      <c r="A39" s="73"/>
      <c r="B39" s="73"/>
      <c r="C39" s="73"/>
      <c r="D39" s="73"/>
      <c r="E39" s="73"/>
      <c r="F39" s="73"/>
    </row>
    <row r="40" spans="1:6" ht="15">
      <c r="A40" s="78" t="str">
        <f>'Индикатор информативности'!A38</f>
        <v>Директор</v>
      </c>
      <c r="B40" s="78"/>
      <c r="C40" s="228"/>
      <c r="D40" s="228"/>
      <c r="E40" s="229" t="str">
        <f>'Индикатор информативности'!E38:F38</f>
        <v>Н.П.Носков</v>
      </c>
      <c r="F40" s="229"/>
    </row>
    <row r="41" spans="1:6" ht="15">
      <c r="A41" s="230" t="s">
        <v>5</v>
      </c>
      <c r="B41" s="230"/>
      <c r="C41" s="231"/>
      <c r="D41" s="231"/>
      <c r="E41" s="231" t="s">
        <v>6</v>
      </c>
      <c r="F41" s="231"/>
    </row>
  </sheetData>
  <sheetProtection/>
  <mergeCells count="14">
    <mergeCell ref="G5:G6"/>
    <mergeCell ref="C40:D40"/>
    <mergeCell ref="E40:F40"/>
    <mergeCell ref="A41:B41"/>
    <mergeCell ref="C41:D41"/>
    <mergeCell ref="E41:F41"/>
    <mergeCell ref="A2:F2"/>
    <mergeCell ref="A3:F3"/>
    <mergeCell ref="B4:F4"/>
    <mergeCell ref="A5:A6"/>
    <mergeCell ref="B5:C5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1.140625" style="0" customWidth="1"/>
    <col min="4" max="4" width="10.28125" style="0" bestFit="1" customWidth="1"/>
    <col min="6" max="6" width="11.57421875" style="0" customWidth="1"/>
    <col min="7" max="7" width="19.00390625" style="0" customWidth="1"/>
  </cols>
  <sheetData>
    <row r="1" spans="1:6" ht="15">
      <c r="A1" s="88"/>
      <c r="B1" s="88"/>
      <c r="C1" s="88"/>
      <c r="D1" s="88"/>
      <c r="E1" s="88"/>
      <c r="F1" s="89" t="s">
        <v>84</v>
      </c>
    </row>
    <row r="2" spans="1:6" ht="15">
      <c r="A2" s="88"/>
      <c r="B2" s="88"/>
      <c r="C2" s="88"/>
      <c r="D2" s="88"/>
      <c r="E2" s="88"/>
      <c r="F2" s="88"/>
    </row>
    <row r="3" spans="1:6" ht="15.75">
      <c r="A3" s="232" t="s">
        <v>106</v>
      </c>
      <c r="B3" s="232"/>
      <c r="C3" s="232"/>
      <c r="D3" s="232"/>
      <c r="E3" s="232"/>
      <c r="F3" s="232"/>
    </row>
    <row r="4" spans="1:6" ht="15">
      <c r="A4" s="190" t="s">
        <v>195</v>
      </c>
      <c r="B4" s="191"/>
      <c r="C4" s="191"/>
      <c r="D4" s="191"/>
      <c r="E4" s="191"/>
      <c r="F4" s="192"/>
    </row>
    <row r="5" spans="1:6" ht="15">
      <c r="A5" s="91"/>
      <c r="B5" s="96"/>
      <c r="C5" s="96"/>
      <c r="D5" s="96"/>
      <c r="E5" s="96"/>
      <c r="F5" s="96"/>
    </row>
    <row r="6" spans="1:7" ht="15">
      <c r="A6" s="233"/>
      <c r="B6" s="235" t="s">
        <v>27</v>
      </c>
      <c r="C6" s="236"/>
      <c r="D6" s="233" t="s">
        <v>28</v>
      </c>
      <c r="E6" s="233" t="s">
        <v>29</v>
      </c>
      <c r="F6" s="233" t="s">
        <v>30</v>
      </c>
      <c r="G6" s="214" t="s">
        <v>179</v>
      </c>
    </row>
    <row r="7" spans="1:7" ht="30">
      <c r="A7" s="234"/>
      <c r="B7" s="92" t="s">
        <v>62</v>
      </c>
      <c r="C7" s="92" t="s">
        <v>32</v>
      </c>
      <c r="D7" s="234"/>
      <c r="E7" s="234"/>
      <c r="F7" s="234"/>
      <c r="G7" s="214"/>
    </row>
    <row r="8" spans="1:7" ht="15">
      <c r="A8" s="95">
        <v>1</v>
      </c>
      <c r="B8" s="95">
        <v>2</v>
      </c>
      <c r="C8" s="95">
        <v>3</v>
      </c>
      <c r="D8" s="95">
        <v>4</v>
      </c>
      <c r="E8" s="95">
        <v>5</v>
      </c>
      <c r="F8" s="93">
        <v>6</v>
      </c>
      <c r="G8" s="169">
        <v>7</v>
      </c>
    </row>
    <row r="9" spans="1:7" ht="30">
      <c r="A9" s="97" t="s">
        <v>85</v>
      </c>
      <c r="B9" s="1">
        <v>1</v>
      </c>
      <c r="C9" s="1">
        <v>1</v>
      </c>
      <c r="D9" s="175">
        <f>B9/C9*100</f>
        <v>100</v>
      </c>
      <c r="E9" s="81" t="s">
        <v>37</v>
      </c>
      <c r="F9" s="81">
        <v>2</v>
      </c>
      <c r="G9" s="169" t="s">
        <v>173</v>
      </c>
    </row>
    <row r="10" spans="1:7" ht="15">
      <c r="A10" s="97"/>
      <c r="B10" s="80"/>
      <c r="C10" s="80"/>
      <c r="D10" s="80"/>
      <c r="E10" s="80"/>
      <c r="F10" s="80"/>
      <c r="G10" s="169"/>
    </row>
    <row r="11" spans="1:7" ht="15">
      <c r="A11" s="97" t="s">
        <v>86</v>
      </c>
      <c r="B11" s="81" t="s">
        <v>34</v>
      </c>
      <c r="C11" s="81" t="s">
        <v>34</v>
      </c>
      <c r="D11" s="81" t="s">
        <v>34</v>
      </c>
      <c r="E11" s="81" t="s">
        <v>34</v>
      </c>
      <c r="F11" s="83">
        <f>(F13+F14+F15+F16+F17+F18)/6</f>
        <v>2</v>
      </c>
      <c r="G11" s="169"/>
    </row>
    <row r="12" spans="1:7" ht="15">
      <c r="A12" s="97" t="s">
        <v>45</v>
      </c>
      <c r="B12" s="80"/>
      <c r="C12" s="80"/>
      <c r="D12" s="80"/>
      <c r="E12" s="80"/>
      <c r="F12" s="80"/>
      <c r="G12" s="169"/>
    </row>
    <row r="13" spans="1:7" ht="45">
      <c r="A13" s="98" t="s">
        <v>87</v>
      </c>
      <c r="B13" s="1">
        <v>0</v>
      </c>
      <c r="C13" s="1">
        <v>0</v>
      </c>
      <c r="D13" s="82">
        <v>1</v>
      </c>
      <c r="E13" s="81" t="s">
        <v>52</v>
      </c>
      <c r="F13" s="81">
        <v>2</v>
      </c>
      <c r="G13" s="170" t="s">
        <v>176</v>
      </c>
    </row>
    <row r="14" spans="1:7" ht="45">
      <c r="A14" s="98" t="s">
        <v>88</v>
      </c>
      <c r="B14" s="176">
        <v>0</v>
      </c>
      <c r="C14" s="176">
        <v>0</v>
      </c>
      <c r="D14" s="82">
        <v>1</v>
      </c>
      <c r="E14" s="81" t="s">
        <v>37</v>
      </c>
      <c r="F14" s="81">
        <v>2</v>
      </c>
      <c r="G14" s="170" t="s">
        <v>176</v>
      </c>
    </row>
    <row r="15" spans="1:7" ht="60">
      <c r="A15" s="98" t="s">
        <v>89</v>
      </c>
      <c r="B15" s="1">
        <v>0</v>
      </c>
      <c r="C15" s="1">
        <v>0</v>
      </c>
      <c r="D15" s="82">
        <v>1</v>
      </c>
      <c r="E15" s="81" t="s">
        <v>52</v>
      </c>
      <c r="F15" s="81">
        <v>2</v>
      </c>
      <c r="G15" s="170" t="s">
        <v>176</v>
      </c>
    </row>
    <row r="16" spans="1:7" ht="60">
      <c r="A16" s="98" t="s">
        <v>90</v>
      </c>
      <c r="B16" s="1">
        <v>0</v>
      </c>
      <c r="C16" s="1">
        <v>0</v>
      </c>
      <c r="D16" s="82">
        <v>1</v>
      </c>
      <c r="E16" s="81" t="s">
        <v>52</v>
      </c>
      <c r="F16" s="81">
        <v>2</v>
      </c>
      <c r="G16" s="170" t="s">
        <v>176</v>
      </c>
    </row>
    <row r="17" spans="1:7" ht="45">
      <c r="A17" s="98" t="s">
        <v>91</v>
      </c>
      <c r="B17" s="1">
        <v>0</v>
      </c>
      <c r="C17" s="1">
        <v>0</v>
      </c>
      <c r="D17" s="82">
        <v>1</v>
      </c>
      <c r="E17" s="81" t="s">
        <v>37</v>
      </c>
      <c r="F17" s="81">
        <v>2</v>
      </c>
      <c r="G17" s="170" t="s">
        <v>181</v>
      </c>
    </row>
    <row r="18" spans="1:7" ht="30">
      <c r="A18" s="98" t="s">
        <v>92</v>
      </c>
      <c r="B18" s="1">
        <v>0</v>
      </c>
      <c r="C18" s="1">
        <v>0</v>
      </c>
      <c r="D18" s="82">
        <v>1</v>
      </c>
      <c r="E18" s="81" t="s">
        <v>37</v>
      </c>
      <c r="F18" s="81">
        <v>2</v>
      </c>
      <c r="G18" s="170"/>
    </row>
    <row r="19" spans="1:7" ht="15">
      <c r="A19" s="97"/>
      <c r="B19" s="80"/>
      <c r="C19" s="80"/>
      <c r="D19" s="80"/>
      <c r="E19" s="80"/>
      <c r="F19" s="80"/>
      <c r="G19" s="169"/>
    </row>
    <row r="20" spans="1:7" ht="15">
      <c r="A20" s="97" t="s">
        <v>93</v>
      </c>
      <c r="B20" s="81" t="s">
        <v>34</v>
      </c>
      <c r="C20" s="81" t="s">
        <v>34</v>
      </c>
      <c r="D20" s="81" t="s">
        <v>34</v>
      </c>
      <c r="E20" s="81" t="s">
        <v>34</v>
      </c>
      <c r="F20" s="81">
        <f>(F22+F23)/2</f>
        <v>2</v>
      </c>
      <c r="G20" s="169"/>
    </row>
    <row r="21" spans="1:7" ht="15">
      <c r="A21" s="97" t="s">
        <v>45</v>
      </c>
      <c r="B21" s="80"/>
      <c r="C21" s="80"/>
      <c r="D21" s="80"/>
      <c r="E21" s="80"/>
      <c r="F21" s="80"/>
      <c r="G21" s="169"/>
    </row>
    <row r="22" spans="1:7" ht="30">
      <c r="A22" s="98" t="s">
        <v>94</v>
      </c>
      <c r="B22" s="84"/>
      <c r="C22" s="84">
        <v>15</v>
      </c>
      <c r="D22" s="82">
        <v>0</v>
      </c>
      <c r="E22" s="81" t="s">
        <v>52</v>
      </c>
      <c r="F22" s="81">
        <v>2</v>
      </c>
      <c r="G22" s="170" t="s">
        <v>176</v>
      </c>
    </row>
    <row r="23" spans="1:7" ht="30">
      <c r="A23" s="98" t="s">
        <v>95</v>
      </c>
      <c r="B23" s="81" t="s">
        <v>34</v>
      </c>
      <c r="C23" s="81" t="s">
        <v>34</v>
      </c>
      <c r="D23" s="82">
        <v>0</v>
      </c>
      <c r="E23" s="81" t="s">
        <v>37</v>
      </c>
      <c r="F23" s="81">
        <v>2</v>
      </c>
      <c r="G23" s="169"/>
    </row>
    <row r="24" spans="1:7" ht="15">
      <c r="A24" s="97" t="s">
        <v>96</v>
      </c>
      <c r="B24" s="180">
        <f>3/1000</f>
        <v>0.003</v>
      </c>
      <c r="C24" s="1">
        <v>0</v>
      </c>
      <c r="D24" s="82">
        <v>0</v>
      </c>
      <c r="E24" s="81" t="s">
        <v>34</v>
      </c>
      <c r="F24" s="81" t="s">
        <v>34</v>
      </c>
      <c r="G24" s="169"/>
    </row>
    <row r="25" spans="1:7" ht="15">
      <c r="A25" s="97" t="s">
        <v>97</v>
      </c>
      <c r="B25" s="177">
        <v>0</v>
      </c>
      <c r="C25" s="1">
        <v>0</v>
      </c>
      <c r="D25" s="82">
        <v>0</v>
      </c>
      <c r="E25" s="81" t="s">
        <v>34</v>
      </c>
      <c r="F25" s="81" t="s">
        <v>34</v>
      </c>
      <c r="G25" s="169"/>
    </row>
    <row r="26" spans="1:7" ht="30">
      <c r="A26" s="97" t="s">
        <v>98</v>
      </c>
      <c r="B26" s="1">
        <v>0</v>
      </c>
      <c r="C26" s="1">
        <v>0</v>
      </c>
      <c r="D26" s="82">
        <v>0</v>
      </c>
      <c r="E26" s="81" t="s">
        <v>34</v>
      </c>
      <c r="F26" s="81" t="s">
        <v>34</v>
      </c>
      <c r="G26" s="169"/>
    </row>
    <row r="27" spans="1:7" ht="15">
      <c r="A27" s="97"/>
      <c r="B27" s="80"/>
      <c r="C27" s="80"/>
      <c r="D27" s="80"/>
      <c r="E27" s="80"/>
      <c r="F27" s="80"/>
      <c r="G27" s="169"/>
    </row>
    <row r="28" spans="1:7" ht="15">
      <c r="A28" s="97" t="s">
        <v>99</v>
      </c>
      <c r="B28" s="81">
        <v>0</v>
      </c>
      <c r="C28" s="81">
        <v>0</v>
      </c>
      <c r="D28" s="81">
        <v>0</v>
      </c>
      <c r="E28" s="81" t="s">
        <v>52</v>
      </c>
      <c r="F28" s="81">
        <v>2</v>
      </c>
      <c r="G28" s="169"/>
    </row>
    <row r="29" spans="1:7" ht="30">
      <c r="A29" s="97" t="s">
        <v>100</v>
      </c>
      <c r="B29" s="1">
        <v>0</v>
      </c>
      <c r="C29" s="1">
        <v>0</v>
      </c>
      <c r="D29" s="81">
        <v>0</v>
      </c>
      <c r="E29" s="81"/>
      <c r="F29" s="81"/>
      <c r="G29" s="170" t="s">
        <v>176</v>
      </c>
    </row>
    <row r="30" spans="1:7" ht="15">
      <c r="A30" s="97"/>
      <c r="B30" s="80"/>
      <c r="C30" s="80"/>
      <c r="D30" s="80"/>
      <c r="E30" s="80"/>
      <c r="F30" s="80"/>
      <c r="G30" s="169"/>
    </row>
    <row r="31" spans="1:7" ht="45">
      <c r="A31" s="97" t="s">
        <v>101</v>
      </c>
      <c r="B31" s="81" t="s">
        <v>34</v>
      </c>
      <c r="C31" s="81" t="s">
        <v>34</v>
      </c>
      <c r="D31" s="81" t="s">
        <v>34</v>
      </c>
      <c r="E31" s="81" t="s">
        <v>34</v>
      </c>
      <c r="F31" s="81">
        <f>(F33+F34)/2</f>
        <v>2</v>
      </c>
      <c r="G31" s="169"/>
    </row>
    <row r="32" spans="1:7" ht="15">
      <c r="A32" s="97" t="s">
        <v>45</v>
      </c>
      <c r="B32" s="80"/>
      <c r="C32" s="80"/>
      <c r="D32" s="80"/>
      <c r="E32" s="80"/>
      <c r="F32" s="80"/>
      <c r="G32" s="169"/>
    </row>
    <row r="33" spans="1:7" ht="30">
      <c r="A33" s="98" t="s">
        <v>102</v>
      </c>
      <c r="B33" s="1">
        <v>0</v>
      </c>
      <c r="C33" s="1">
        <v>1</v>
      </c>
      <c r="D33" s="82">
        <v>1</v>
      </c>
      <c r="E33" s="81" t="s">
        <v>52</v>
      </c>
      <c r="F33" s="81">
        <v>2</v>
      </c>
      <c r="G33" s="170" t="s">
        <v>176</v>
      </c>
    </row>
    <row r="34" spans="1:7" ht="60">
      <c r="A34" s="98" t="s">
        <v>103</v>
      </c>
      <c r="B34" s="1">
        <v>0</v>
      </c>
      <c r="C34" s="1">
        <v>0</v>
      </c>
      <c r="D34" s="82">
        <v>1</v>
      </c>
      <c r="E34" s="81" t="s">
        <v>37</v>
      </c>
      <c r="F34" s="81">
        <v>2</v>
      </c>
      <c r="G34" s="170" t="s">
        <v>176</v>
      </c>
    </row>
    <row r="35" spans="1:7" ht="15">
      <c r="A35" s="97"/>
      <c r="B35" s="80"/>
      <c r="C35" s="80"/>
      <c r="D35" s="80"/>
      <c r="E35" s="80"/>
      <c r="F35" s="80"/>
      <c r="G35" s="169"/>
    </row>
    <row r="36" spans="1:7" ht="15">
      <c r="A36" s="97" t="s">
        <v>104</v>
      </c>
      <c r="B36" s="81" t="s">
        <v>34</v>
      </c>
      <c r="C36" s="81" t="s">
        <v>34</v>
      </c>
      <c r="D36" s="81" t="s">
        <v>34</v>
      </c>
      <c r="E36" s="81" t="s">
        <v>34</v>
      </c>
      <c r="F36" s="85">
        <f>(F9+F11+F20++F28+F31)/5</f>
        <v>2</v>
      </c>
      <c r="G36" s="169"/>
    </row>
    <row r="37" spans="1:6" ht="15">
      <c r="A37" s="90"/>
      <c r="B37" s="90"/>
      <c r="C37" s="90"/>
      <c r="D37" s="90"/>
      <c r="E37" s="90"/>
      <c r="F37" s="90"/>
    </row>
    <row r="38" spans="1:6" ht="15">
      <c r="A38" s="94" t="str">
        <f>'индикатор исполнительности'!A40</f>
        <v>Директор</v>
      </c>
      <c r="B38" s="94"/>
      <c r="C38" s="237"/>
      <c r="D38" s="237"/>
      <c r="E38" s="238" t="str">
        <f>'индикатор исполнительности'!E40:F40</f>
        <v>Н.П.Носков</v>
      </c>
      <c r="F38" s="238"/>
    </row>
    <row r="39" spans="1:6" ht="15">
      <c r="A39" s="239" t="s">
        <v>5</v>
      </c>
      <c r="B39" s="239"/>
      <c r="C39" s="240"/>
      <c r="D39" s="240"/>
      <c r="E39" s="240" t="s">
        <v>6</v>
      </c>
      <c r="F39" s="240"/>
    </row>
    <row r="41" spans="1:6" ht="15">
      <c r="A41" s="86"/>
      <c r="B41" s="86"/>
      <c r="C41" s="86"/>
      <c r="D41" s="86"/>
      <c r="E41" s="86"/>
      <c r="F41" s="86"/>
    </row>
    <row r="42" spans="1:6" ht="15">
      <c r="A42" s="87"/>
      <c r="B42" s="87"/>
      <c r="C42" s="87"/>
      <c r="D42" s="87"/>
      <c r="E42" s="87"/>
      <c r="F42" s="87"/>
    </row>
  </sheetData>
  <sheetProtection/>
  <mergeCells count="13">
    <mergeCell ref="G6:G7"/>
    <mergeCell ref="C38:D38"/>
    <mergeCell ref="E38:F38"/>
    <mergeCell ref="A39:B39"/>
    <mergeCell ref="C39:D39"/>
    <mergeCell ref="E39:F39"/>
    <mergeCell ref="A3:F3"/>
    <mergeCell ref="A4:F4"/>
    <mergeCell ref="A6:A7"/>
    <mergeCell ref="B6:C6"/>
    <mergeCell ref="D6:D7"/>
    <mergeCell ref="E6:E7"/>
    <mergeCell ref="F6:F7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6.8515625" style="0" customWidth="1"/>
    <col min="2" max="2" width="24.57421875" style="0" customWidth="1"/>
    <col min="3" max="3" width="24.00390625" style="0" customWidth="1"/>
    <col min="4" max="5" width="13.57421875" style="0" hidden="1" customWidth="1"/>
    <col min="6" max="6" width="17.7109375" style="0" hidden="1" customWidth="1"/>
  </cols>
  <sheetData>
    <row r="1" spans="1:6" ht="15">
      <c r="A1" s="102"/>
      <c r="B1" s="102"/>
      <c r="C1" s="103" t="s">
        <v>107</v>
      </c>
      <c r="D1" s="103"/>
      <c r="E1" s="102"/>
      <c r="F1" s="103" t="s">
        <v>107</v>
      </c>
    </row>
    <row r="2" spans="1:6" ht="15.75">
      <c r="A2" s="251" t="s">
        <v>182</v>
      </c>
      <c r="B2" s="251"/>
      <c r="C2" s="251"/>
      <c r="D2" s="251"/>
      <c r="E2" s="251"/>
      <c r="F2" s="251"/>
    </row>
    <row r="3" spans="1:6" ht="15.75">
      <c r="A3" s="251" t="s">
        <v>108</v>
      </c>
      <c r="B3" s="251"/>
      <c r="C3" s="251"/>
      <c r="D3" s="251"/>
      <c r="E3" s="251"/>
      <c r="F3" s="251"/>
    </row>
    <row r="4" spans="1:6" ht="15.75">
      <c r="A4" s="251" t="s">
        <v>109</v>
      </c>
      <c r="B4" s="251"/>
      <c r="C4" s="251"/>
      <c r="D4" s="251"/>
      <c r="E4" s="251"/>
      <c r="F4" s="251"/>
    </row>
    <row r="5" spans="1:6" ht="15">
      <c r="A5" s="190" t="s">
        <v>195</v>
      </c>
      <c r="B5" s="191"/>
      <c r="C5" s="191"/>
      <c r="D5" s="191"/>
      <c r="E5" s="191"/>
      <c r="F5" s="192"/>
    </row>
    <row r="6" spans="1:6" ht="15">
      <c r="A6" s="108"/>
      <c r="B6" s="242"/>
      <c r="C6" s="242"/>
      <c r="D6" s="242"/>
      <c r="E6" s="242"/>
      <c r="F6" s="242"/>
    </row>
    <row r="7" spans="1:6" ht="25.5">
      <c r="A7" s="109" t="s">
        <v>110</v>
      </c>
      <c r="B7" s="110" t="s">
        <v>193</v>
      </c>
      <c r="C7" s="110" t="s">
        <v>194</v>
      </c>
      <c r="D7" s="111" t="s">
        <v>185</v>
      </c>
      <c r="E7" s="111" t="s">
        <v>186</v>
      </c>
      <c r="F7" s="110" t="s">
        <v>23</v>
      </c>
    </row>
    <row r="8" spans="1:6" ht="15">
      <c r="A8" s="112" t="s">
        <v>111</v>
      </c>
      <c r="B8" s="116">
        <v>2</v>
      </c>
      <c r="C8" s="116">
        <f>'Индикатор информативности'!F36</f>
        <v>2</v>
      </c>
      <c r="D8" s="116">
        <v>2</v>
      </c>
      <c r="E8" s="116"/>
      <c r="F8" s="116">
        <v>2</v>
      </c>
    </row>
    <row r="9" spans="1:6" ht="15">
      <c r="A9" s="112" t="s">
        <v>112</v>
      </c>
      <c r="B9" s="1">
        <f>'Индикатор информативности'!C10</f>
        <v>1</v>
      </c>
      <c r="C9" s="1">
        <f>'Индикатор информативности'!B10</f>
        <v>1</v>
      </c>
      <c r="D9" s="1">
        <v>1</v>
      </c>
      <c r="E9" s="1"/>
      <c r="F9" s="1">
        <v>1</v>
      </c>
    </row>
    <row r="10" spans="1:6" ht="15">
      <c r="A10" s="112" t="s">
        <v>113</v>
      </c>
      <c r="B10" s="1">
        <f>'Индикатор информативности'!C13</f>
        <v>1</v>
      </c>
      <c r="C10" s="1">
        <f>'Индикатор информативности'!B13</f>
        <v>1</v>
      </c>
      <c r="D10" s="1">
        <v>1</v>
      </c>
      <c r="E10" s="1"/>
      <c r="F10" s="1">
        <v>1</v>
      </c>
    </row>
    <row r="11" spans="1:6" ht="15">
      <c r="A11" s="112" t="s">
        <v>114</v>
      </c>
      <c r="B11" s="1">
        <f>'Индикатор информативности'!C14</f>
        <v>1</v>
      </c>
      <c r="C11" s="1">
        <f>'Индикатор информативности'!B14</f>
        <v>1</v>
      </c>
      <c r="D11" s="1">
        <v>1</v>
      </c>
      <c r="E11" s="1"/>
      <c r="F11" s="1">
        <v>1</v>
      </c>
    </row>
    <row r="12" spans="1:6" ht="15">
      <c r="A12" s="112" t="s">
        <v>115</v>
      </c>
      <c r="B12" s="1">
        <f>'Индикатор информативности'!C15</f>
        <v>1</v>
      </c>
      <c r="C12" s="1">
        <f>'Индикатор информативности'!B15</f>
        <v>1</v>
      </c>
      <c r="D12" s="1">
        <v>1</v>
      </c>
      <c r="E12" s="1"/>
      <c r="F12" s="1">
        <v>1</v>
      </c>
    </row>
    <row r="13" spans="1:6" ht="15">
      <c r="A13" s="112" t="s">
        <v>116</v>
      </c>
      <c r="B13" s="1">
        <f>'Индикатор информативности'!C16</f>
        <v>1</v>
      </c>
      <c r="C13" s="1">
        <f>'Индикатор информативности'!B16</f>
        <v>1</v>
      </c>
      <c r="D13" s="1">
        <v>1</v>
      </c>
      <c r="E13" s="1"/>
      <c r="F13" s="1">
        <v>1</v>
      </c>
    </row>
    <row r="14" spans="1:6" ht="15">
      <c r="A14" s="112" t="s">
        <v>117</v>
      </c>
      <c r="B14" s="1">
        <f>'Индикатор информативности'!C20</f>
        <v>1</v>
      </c>
      <c r="C14" s="1">
        <f>'Индикатор информативности'!B20</f>
        <v>1</v>
      </c>
      <c r="D14" s="1">
        <v>1</v>
      </c>
      <c r="E14" s="1"/>
      <c r="F14" s="1">
        <v>1</v>
      </c>
    </row>
    <row r="15" spans="1:6" ht="15">
      <c r="A15" s="112" t="s">
        <v>118</v>
      </c>
      <c r="B15" s="1">
        <f>'Индикатор информативности'!C21</f>
        <v>0</v>
      </c>
      <c r="C15" s="1">
        <f>'Индикатор информативности'!B21</f>
        <v>0</v>
      </c>
      <c r="D15" s="1">
        <v>1</v>
      </c>
      <c r="E15" s="1"/>
      <c r="F15" s="1">
        <v>1</v>
      </c>
    </row>
    <row r="16" spans="1:6" ht="15">
      <c r="A16" s="112" t="s">
        <v>119</v>
      </c>
      <c r="B16" s="1">
        <f>'Индикатор информативности'!C22</f>
        <v>1</v>
      </c>
      <c r="C16" s="1">
        <f>'Индикатор информативности'!B22</f>
        <v>1</v>
      </c>
      <c r="D16" s="1">
        <v>1</v>
      </c>
      <c r="E16" s="1"/>
      <c r="F16" s="1">
        <v>1</v>
      </c>
    </row>
    <row r="17" spans="1:6" ht="15">
      <c r="A17" s="112" t="s">
        <v>120</v>
      </c>
      <c r="B17" s="1">
        <f>'Индикатор информативности'!C24</f>
        <v>1</v>
      </c>
      <c r="C17" s="1">
        <f>'Индикатор информативности'!B24</f>
        <v>1</v>
      </c>
      <c r="D17" s="1">
        <v>1</v>
      </c>
      <c r="E17" s="1"/>
      <c r="F17" s="1">
        <v>1</v>
      </c>
    </row>
    <row r="18" spans="1:6" ht="15">
      <c r="A18" s="112" t="s">
        <v>121</v>
      </c>
      <c r="B18" s="1">
        <f>'Индикатор информативности'!C26</f>
        <v>1</v>
      </c>
      <c r="C18" s="1">
        <f>'Индикатор информативности'!B26</f>
        <v>1</v>
      </c>
      <c r="D18" s="1">
        <v>1</v>
      </c>
      <c r="E18" s="1"/>
      <c r="F18" s="1">
        <v>1</v>
      </c>
    </row>
    <row r="19" spans="1:6" ht="15">
      <c r="A19" s="112" t="s">
        <v>122</v>
      </c>
      <c r="B19" s="1">
        <f>'Индикатор информативности'!C29</f>
        <v>0</v>
      </c>
      <c r="C19" s="1">
        <f>'Индикатор информативности'!B29</f>
        <v>0</v>
      </c>
      <c r="D19" s="1">
        <v>0</v>
      </c>
      <c r="E19" s="1"/>
      <c r="F19" s="1">
        <v>0</v>
      </c>
    </row>
    <row r="20" spans="1:6" ht="15">
      <c r="A20" s="112" t="s">
        <v>123</v>
      </c>
      <c r="B20" s="1">
        <f>'Индикатор информативности'!C33</f>
        <v>0</v>
      </c>
      <c r="C20" s="1">
        <f>'Индикатор информативности'!B33</f>
        <v>0</v>
      </c>
      <c r="D20" s="1">
        <v>0</v>
      </c>
      <c r="E20" s="1"/>
      <c r="F20" s="1">
        <v>0</v>
      </c>
    </row>
    <row r="21" spans="1:6" ht="15">
      <c r="A21" s="112" t="s">
        <v>124</v>
      </c>
      <c r="B21" s="1">
        <f>'Индикатор информативности'!C34</f>
        <v>0</v>
      </c>
      <c r="C21" s="1">
        <f>'Индикатор информативности'!B34</f>
        <v>0</v>
      </c>
      <c r="D21" s="1">
        <v>0</v>
      </c>
      <c r="E21" s="1"/>
      <c r="F21" s="1">
        <v>0</v>
      </c>
    </row>
    <row r="22" spans="1:6" ht="15">
      <c r="A22" s="112" t="s">
        <v>125</v>
      </c>
      <c r="B22" s="116">
        <v>0.59</v>
      </c>
      <c r="C22" s="116">
        <f>'индикатор исполнительности'!F38</f>
        <v>0.5857142857142857</v>
      </c>
      <c r="D22" s="116">
        <v>0.59</v>
      </c>
      <c r="E22" s="116"/>
      <c r="F22" s="116">
        <v>0.59</v>
      </c>
    </row>
    <row r="23" spans="1:6" ht="15">
      <c r="A23" s="112" t="s">
        <v>112</v>
      </c>
      <c r="B23" s="1">
        <f>'индикатор исполнительности'!C10</f>
        <v>30</v>
      </c>
      <c r="C23" s="1">
        <f>'индикатор исполнительности'!B10</f>
        <v>0</v>
      </c>
      <c r="D23" s="1">
        <v>0</v>
      </c>
      <c r="E23" s="1"/>
      <c r="F23" s="1">
        <v>0</v>
      </c>
    </row>
    <row r="24" spans="1:6" ht="15">
      <c r="A24" s="112" t="s">
        <v>126</v>
      </c>
      <c r="B24" s="1">
        <f>'индикатор исполнительности'!C11</f>
        <v>180</v>
      </c>
      <c r="C24" s="1">
        <f>'индикатор исполнительности'!B11</f>
        <v>0</v>
      </c>
      <c r="D24" s="1">
        <v>0</v>
      </c>
      <c r="E24" s="1"/>
      <c r="F24" s="1">
        <v>0</v>
      </c>
    </row>
    <row r="25" spans="1:6" ht="15">
      <c r="A25" s="112" t="s">
        <v>117</v>
      </c>
      <c r="B25" s="1">
        <f>'индикатор исполнительности'!C15</f>
        <v>25</v>
      </c>
      <c r="C25" s="1">
        <f>'индикатор исполнительности'!B15</f>
        <v>0</v>
      </c>
      <c r="D25" s="1">
        <v>25</v>
      </c>
      <c r="E25" s="1"/>
      <c r="F25" s="1">
        <v>25</v>
      </c>
    </row>
    <row r="26" spans="1:6" ht="15">
      <c r="A26" s="112" t="s">
        <v>127</v>
      </c>
      <c r="B26" s="1">
        <f>'индикатор исполнительности'!C17</f>
        <v>50</v>
      </c>
      <c r="C26" s="1">
        <f>'индикатор исполнительности'!B17</f>
        <v>0</v>
      </c>
      <c r="D26" s="1">
        <v>50</v>
      </c>
      <c r="E26" s="1"/>
      <c r="F26" s="1">
        <v>50</v>
      </c>
    </row>
    <row r="27" spans="1:6" ht="15">
      <c r="A27" s="112" t="s">
        <v>128</v>
      </c>
      <c r="B27" s="1">
        <f>'индикатор исполнительности'!C18</f>
        <v>50</v>
      </c>
      <c r="C27" s="1">
        <f>'индикатор исполнительности'!B18</f>
        <v>0</v>
      </c>
      <c r="D27" s="1">
        <v>50</v>
      </c>
      <c r="E27" s="1"/>
      <c r="F27" s="1">
        <v>50</v>
      </c>
    </row>
    <row r="28" spans="1:6" ht="15">
      <c r="A28" s="112" t="s">
        <v>119</v>
      </c>
      <c r="B28" s="1">
        <f>'индикатор исполнительности'!C19</f>
        <v>0</v>
      </c>
      <c r="C28" s="1">
        <f>'индикатор исполнительности'!B19</f>
        <v>0</v>
      </c>
      <c r="D28" s="1">
        <v>1</v>
      </c>
      <c r="E28" s="1"/>
      <c r="F28" s="1">
        <v>1</v>
      </c>
    </row>
    <row r="29" spans="1:6" ht="15">
      <c r="A29" s="112" t="s">
        <v>129</v>
      </c>
      <c r="B29" s="1">
        <f>'индикатор исполнительности'!C22</f>
        <v>0</v>
      </c>
      <c r="C29" s="1">
        <f>'индикатор исполнительности'!B22</f>
        <v>0</v>
      </c>
      <c r="D29" s="1">
        <v>0</v>
      </c>
      <c r="E29" s="1"/>
      <c r="F29" s="1">
        <v>0</v>
      </c>
    </row>
    <row r="30" spans="1:6" ht="15">
      <c r="A30" s="112" t="s">
        <v>130</v>
      </c>
      <c r="B30" s="1">
        <f>'индикатор исполнительности'!C25</f>
        <v>0</v>
      </c>
      <c r="C30" s="1">
        <f>'индикатор исполнительности'!B25</f>
        <v>0</v>
      </c>
      <c r="D30" s="1">
        <v>0</v>
      </c>
      <c r="E30" s="1"/>
      <c r="F30" s="1">
        <v>0</v>
      </c>
    </row>
    <row r="31" spans="1:6" ht="15">
      <c r="A31" s="112" t="s">
        <v>122</v>
      </c>
      <c r="B31" s="1">
        <f>'индикатор исполнительности'!C28</f>
        <v>0</v>
      </c>
      <c r="C31" s="1">
        <f>'индикатор исполнительности'!B28</f>
        <v>0</v>
      </c>
      <c r="D31" s="1">
        <v>0</v>
      </c>
      <c r="E31" s="1"/>
      <c r="F31" s="1">
        <v>0</v>
      </c>
    </row>
    <row r="32" spans="1:6" ht="15">
      <c r="A32" s="112" t="s">
        <v>123</v>
      </c>
      <c r="B32" s="1">
        <f>'индикатор исполнительности'!C32</f>
        <v>1</v>
      </c>
      <c r="C32" s="1">
        <f>'индикатор исполнительности'!B32</f>
        <v>1</v>
      </c>
      <c r="D32" s="1">
        <v>1</v>
      </c>
      <c r="E32" s="1"/>
      <c r="F32" s="1">
        <v>1</v>
      </c>
    </row>
    <row r="33" spans="1:6" ht="15">
      <c r="A33" s="112" t="s">
        <v>124</v>
      </c>
      <c r="B33" s="1">
        <f>'индикатор исполнительности'!C33</f>
        <v>0</v>
      </c>
      <c r="C33" s="1">
        <f>'индикатор исполнительности'!B33</f>
        <v>0</v>
      </c>
      <c r="D33" s="1">
        <v>0</v>
      </c>
      <c r="E33" s="1"/>
      <c r="F33" s="1">
        <v>0</v>
      </c>
    </row>
    <row r="34" spans="1:6" ht="15">
      <c r="A34" s="112" t="s">
        <v>131</v>
      </c>
      <c r="B34" s="1">
        <f>'индикатор исполнительности'!C36</f>
        <v>0</v>
      </c>
      <c r="C34" s="1">
        <f>'индикатор исполнительности'!B36</f>
        <v>0</v>
      </c>
      <c r="D34" s="1">
        <v>0</v>
      </c>
      <c r="E34" s="1"/>
      <c r="F34" s="1">
        <v>0</v>
      </c>
    </row>
    <row r="35" spans="1:6" ht="15">
      <c r="A35" s="112" t="s">
        <v>132</v>
      </c>
      <c r="B35" s="116">
        <f>'индикатор обратной связи'!F36</f>
        <v>2</v>
      </c>
      <c r="C35" s="116">
        <f>'индикатор обратной связи'!F36</f>
        <v>2</v>
      </c>
      <c r="D35" s="116">
        <v>2</v>
      </c>
      <c r="E35" s="116"/>
      <c r="F35" s="116">
        <v>2</v>
      </c>
    </row>
    <row r="36" spans="1:6" ht="15">
      <c r="A36" s="112" t="s">
        <v>133</v>
      </c>
      <c r="B36" s="1">
        <f>'индикатор обратной связи'!C9</f>
        <v>1</v>
      </c>
      <c r="C36" s="1">
        <f>'индикатор обратной связи'!B9</f>
        <v>1</v>
      </c>
      <c r="D36" s="1">
        <v>1</v>
      </c>
      <c r="E36" s="1"/>
      <c r="F36" s="1">
        <v>1</v>
      </c>
    </row>
    <row r="37" spans="1:6" ht="15">
      <c r="A37" s="112" t="s">
        <v>117</v>
      </c>
      <c r="B37" s="1">
        <f>'индикатор обратной связи'!C13</f>
        <v>0</v>
      </c>
      <c r="C37" s="1">
        <f>'индикатор обратной связи'!B13</f>
        <v>0</v>
      </c>
      <c r="D37" s="1">
        <v>0</v>
      </c>
      <c r="E37" s="1"/>
      <c r="F37" s="1">
        <v>0</v>
      </c>
    </row>
    <row r="38" spans="1:6" ht="15">
      <c r="A38" s="112" t="s">
        <v>118</v>
      </c>
      <c r="B38" s="1">
        <f>'индикатор обратной связи'!C14</f>
        <v>0</v>
      </c>
      <c r="C38" s="1">
        <f>'индикатор обратной связи'!B14</f>
        <v>0</v>
      </c>
      <c r="D38" s="1">
        <v>0</v>
      </c>
      <c r="E38" s="1"/>
      <c r="F38" s="1">
        <v>0</v>
      </c>
    </row>
    <row r="39" spans="1:6" ht="15">
      <c r="A39" s="112" t="s">
        <v>119</v>
      </c>
      <c r="B39" s="1">
        <f>'индикатор обратной связи'!C15</f>
        <v>0</v>
      </c>
      <c r="C39" s="1">
        <f>'индикатор обратной связи'!B15</f>
        <v>0</v>
      </c>
      <c r="D39" s="1">
        <v>0</v>
      </c>
      <c r="E39" s="1"/>
      <c r="F39" s="1">
        <v>0</v>
      </c>
    </row>
    <row r="40" spans="1:6" ht="15">
      <c r="A40" s="112" t="s">
        <v>134</v>
      </c>
      <c r="B40" s="1">
        <f>'индикатор обратной связи'!C16</f>
        <v>0</v>
      </c>
      <c r="C40" s="1">
        <f>'индикатор обратной связи'!B16</f>
        <v>0</v>
      </c>
      <c r="D40" s="1">
        <v>0</v>
      </c>
      <c r="E40" s="1"/>
      <c r="F40" s="1">
        <v>0</v>
      </c>
    </row>
    <row r="41" spans="1:6" ht="15">
      <c r="A41" s="112" t="s">
        <v>135</v>
      </c>
      <c r="B41" s="1">
        <f>'индикатор обратной связи'!C17</f>
        <v>0</v>
      </c>
      <c r="C41" s="1">
        <f>'индикатор обратной связи'!B17</f>
        <v>0</v>
      </c>
      <c r="D41" s="1">
        <v>0</v>
      </c>
      <c r="E41" s="1"/>
      <c r="F41" s="1">
        <v>0</v>
      </c>
    </row>
    <row r="42" spans="1:6" ht="15">
      <c r="A42" s="112" t="s">
        <v>136</v>
      </c>
      <c r="B42" s="1">
        <f>'индикатор обратной связи'!C18</f>
        <v>0</v>
      </c>
      <c r="C42" s="1">
        <f>'индикатор обратной связи'!B18</f>
        <v>0</v>
      </c>
      <c r="D42" s="1">
        <v>0</v>
      </c>
      <c r="E42" s="1"/>
      <c r="F42" s="1">
        <v>0</v>
      </c>
    </row>
    <row r="43" spans="1:6" ht="15">
      <c r="A43" s="112" t="s">
        <v>129</v>
      </c>
      <c r="B43" s="1">
        <f>'индикатор обратной связи'!C22</f>
        <v>15</v>
      </c>
      <c r="C43" s="1">
        <f>'индикатор обратной связи'!B22</f>
        <v>0</v>
      </c>
      <c r="D43" s="1">
        <v>15</v>
      </c>
      <c r="E43" s="1"/>
      <c r="F43" s="1">
        <v>15</v>
      </c>
    </row>
    <row r="44" spans="1:6" ht="15">
      <c r="A44" s="112" t="s">
        <v>137</v>
      </c>
      <c r="B44" s="1">
        <f>'индикатор обратной связи'!C24</f>
        <v>0</v>
      </c>
      <c r="C44" s="1">
        <f>'индикатор обратной связи'!B24</f>
        <v>0.003</v>
      </c>
      <c r="D44" s="1">
        <v>0</v>
      </c>
      <c r="E44" s="1"/>
      <c r="F44" s="1">
        <v>0</v>
      </c>
    </row>
    <row r="45" spans="1:6" ht="15">
      <c r="A45" s="112" t="s">
        <v>138</v>
      </c>
      <c r="B45" s="1">
        <f>'индикатор обратной связи'!C25</f>
        <v>0</v>
      </c>
      <c r="C45" s="1">
        <f>'индикатор обратной связи'!B25</f>
        <v>0</v>
      </c>
      <c r="D45" s="1">
        <v>0</v>
      </c>
      <c r="E45" s="1"/>
      <c r="F45" s="1">
        <v>0</v>
      </c>
    </row>
    <row r="46" spans="1:8" ht="15">
      <c r="A46" s="112" t="s">
        <v>139</v>
      </c>
      <c r="B46" s="1">
        <f>'индикатор обратной связи'!C26</f>
        <v>0</v>
      </c>
      <c r="C46" s="1">
        <f>'индикатор обратной связи'!B26</f>
        <v>0</v>
      </c>
      <c r="D46" s="1">
        <v>0</v>
      </c>
      <c r="E46" s="1"/>
      <c r="F46" s="1">
        <v>0</v>
      </c>
      <c r="G46" s="101"/>
      <c r="H46" s="101"/>
    </row>
    <row r="47" spans="1:8" ht="15">
      <c r="A47" s="112" t="s">
        <v>130</v>
      </c>
      <c r="B47" s="1">
        <f>'индикатор обратной связи'!C29</f>
        <v>0</v>
      </c>
      <c r="C47" s="1">
        <f>'индикатор обратной связи'!B29</f>
        <v>0</v>
      </c>
      <c r="D47" s="1">
        <v>0</v>
      </c>
      <c r="E47" s="1"/>
      <c r="F47" s="1">
        <v>0</v>
      </c>
      <c r="G47" s="101"/>
      <c r="H47" s="101"/>
    </row>
    <row r="48" spans="1:8" ht="15">
      <c r="A48" s="112" t="s">
        <v>122</v>
      </c>
      <c r="B48" s="1">
        <f>'индикатор обратной связи'!C33</f>
        <v>1</v>
      </c>
      <c r="C48" s="1">
        <f>'индикатор обратной связи'!B33</f>
        <v>0</v>
      </c>
      <c r="D48" s="1">
        <v>1</v>
      </c>
      <c r="E48" s="1"/>
      <c r="F48" s="1">
        <v>1</v>
      </c>
      <c r="G48" s="101"/>
      <c r="H48" s="101"/>
    </row>
    <row r="49" spans="1:8" ht="15">
      <c r="A49" s="112" t="s">
        <v>140</v>
      </c>
      <c r="B49" s="1">
        <f>'индикатор обратной связи'!C34</f>
        <v>0</v>
      </c>
      <c r="C49" s="1">
        <f>'индикатор обратной связи'!B34</f>
        <v>0</v>
      </c>
      <c r="D49" s="1">
        <v>0</v>
      </c>
      <c r="E49" s="1"/>
      <c r="F49" s="1">
        <v>0</v>
      </c>
      <c r="G49" s="101"/>
      <c r="H49" s="101"/>
    </row>
    <row r="50" spans="1:8" ht="39">
      <c r="A50" s="112" t="s">
        <v>141</v>
      </c>
      <c r="B50" s="116">
        <f>B8*0.1+B22*0.7+B35*0.2</f>
        <v>1.013</v>
      </c>
      <c r="C50" s="116">
        <f>C8*0.1+C22*0.7+C35*0.2</f>
        <v>1.01</v>
      </c>
      <c r="D50" s="116">
        <f>D8*0.1+D22*0.7+D35*0.2</f>
        <v>1.013</v>
      </c>
      <c r="E50" s="116">
        <f>E8*0.1+E22*0.7+E35*0.2</f>
        <v>0</v>
      </c>
      <c r="F50" s="116">
        <v>1.01</v>
      </c>
      <c r="G50" s="101"/>
      <c r="H50" s="101"/>
    </row>
    <row r="51" spans="1:8" ht="28.5" customHeight="1">
      <c r="A51" s="243" t="s">
        <v>142</v>
      </c>
      <c r="B51" s="244"/>
      <c r="C51" s="244"/>
      <c r="D51" s="244"/>
      <c r="E51" s="244"/>
      <c r="F51" s="244"/>
      <c r="G51" s="100"/>
      <c r="H51" s="100"/>
    </row>
    <row r="52" spans="1:8" ht="31.5" customHeight="1">
      <c r="A52" s="245" t="s">
        <v>143</v>
      </c>
      <c r="B52" s="246"/>
      <c r="C52" s="246"/>
      <c r="D52" s="246"/>
      <c r="E52" s="246"/>
      <c r="F52" s="246"/>
      <c r="G52" s="100"/>
      <c r="H52" s="100"/>
    </row>
    <row r="53" spans="1:8" ht="15">
      <c r="A53" s="113"/>
      <c r="B53" s="114"/>
      <c r="C53" s="114"/>
      <c r="D53" s="114"/>
      <c r="E53" s="114"/>
      <c r="F53" s="114"/>
      <c r="G53" s="101"/>
      <c r="H53" s="101"/>
    </row>
    <row r="54" spans="1:8" ht="15">
      <c r="A54" s="107" t="str">
        <f>'индикатор обратной связи'!A38</f>
        <v>Директор</v>
      </c>
      <c r="B54" s="115"/>
      <c r="C54" s="115" t="s">
        <v>183</v>
      </c>
      <c r="D54" s="247" t="s">
        <v>183</v>
      </c>
      <c r="E54" s="247"/>
      <c r="F54" s="247"/>
      <c r="G54" s="248"/>
      <c r="H54" s="248"/>
    </row>
    <row r="55" spans="1:8" ht="15">
      <c r="A55" s="105" t="s">
        <v>5</v>
      </c>
      <c r="B55" s="106"/>
      <c r="C55" s="106"/>
      <c r="D55" s="249" t="s">
        <v>6</v>
      </c>
      <c r="E55" s="249"/>
      <c r="F55" s="249"/>
      <c r="G55" s="250"/>
      <c r="H55" s="250"/>
    </row>
    <row r="56" spans="1:8" ht="15">
      <c r="A56" s="104"/>
      <c r="B56" s="241"/>
      <c r="C56" s="241"/>
      <c r="D56" s="241"/>
      <c r="E56" s="241"/>
      <c r="F56" s="241"/>
      <c r="G56" s="99"/>
      <c r="H56" s="99"/>
    </row>
    <row r="58" spans="2:3" ht="15">
      <c r="B58" s="178"/>
      <c r="C58" s="178"/>
    </row>
    <row r="59" ht="15">
      <c r="B59" s="178"/>
    </row>
  </sheetData>
  <sheetProtection/>
  <mergeCells count="12">
    <mergeCell ref="A2:F2"/>
    <mergeCell ref="A3:F3"/>
    <mergeCell ref="A4:F4"/>
    <mergeCell ref="A5:F5"/>
    <mergeCell ref="B56:F56"/>
    <mergeCell ref="B6:F6"/>
    <mergeCell ref="A51:F51"/>
    <mergeCell ref="A52:F52"/>
    <mergeCell ref="D54:F54"/>
    <mergeCell ref="G54:H54"/>
    <mergeCell ref="D55:F55"/>
    <mergeCell ref="G55:H55"/>
  </mergeCell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.7109375" style="0" customWidth="1"/>
    <col min="2" max="2" width="54.7109375" style="0" customWidth="1"/>
    <col min="3" max="3" width="25.28125" style="18" customWidth="1"/>
    <col min="4" max="4" width="19.8515625" style="0" customWidth="1"/>
  </cols>
  <sheetData>
    <row r="1" spans="1:6" ht="15">
      <c r="A1" s="131"/>
      <c r="B1" s="131"/>
      <c r="C1" s="127"/>
      <c r="D1" s="132" t="s">
        <v>144</v>
      </c>
      <c r="E1" s="123"/>
      <c r="F1" s="123"/>
    </row>
    <row r="2" spans="1:6" ht="15">
      <c r="A2" s="255" t="s">
        <v>145</v>
      </c>
      <c r="B2" s="255"/>
      <c r="C2" s="255"/>
      <c r="D2" s="255"/>
      <c r="E2" s="123"/>
      <c r="F2" s="123"/>
    </row>
    <row r="3" spans="1:6" ht="15.75">
      <c r="A3" s="256" t="s">
        <v>146</v>
      </c>
      <c r="B3" s="256"/>
      <c r="C3" s="256"/>
      <c r="D3" s="256"/>
      <c r="E3" s="122"/>
      <c r="F3" s="122"/>
    </row>
    <row r="4" spans="1:6" ht="15.75">
      <c r="A4" s="257" t="s">
        <v>195</v>
      </c>
      <c r="B4" s="257"/>
      <c r="C4" s="257"/>
      <c r="D4" s="257"/>
      <c r="E4" s="122"/>
      <c r="F4" s="122"/>
    </row>
    <row r="5" spans="1:6" ht="15">
      <c r="A5" s="131"/>
      <c r="B5" s="131"/>
      <c r="C5" s="127"/>
      <c r="D5" s="131"/>
      <c r="E5" s="123"/>
      <c r="F5" s="123"/>
    </row>
    <row r="6" spans="1:6" ht="30">
      <c r="A6" s="133" t="s">
        <v>2</v>
      </c>
      <c r="B6" s="134"/>
      <c r="C6" s="129" t="s">
        <v>147</v>
      </c>
      <c r="D6" s="130" t="s">
        <v>27</v>
      </c>
      <c r="E6" s="124"/>
      <c r="F6" s="124"/>
    </row>
    <row r="7" spans="1:6" ht="31.5">
      <c r="A7" s="133">
        <v>1</v>
      </c>
      <c r="B7" s="135" t="s">
        <v>148</v>
      </c>
      <c r="C7" s="119" t="s">
        <v>149</v>
      </c>
      <c r="D7" s="188">
        <f>'Показатели надежности и качест'!G8</f>
        <v>0</v>
      </c>
      <c r="E7" s="123"/>
      <c r="F7" s="123"/>
    </row>
    <row r="8" spans="1:6" ht="31.5">
      <c r="A8" s="133">
        <v>2</v>
      </c>
      <c r="B8" s="135" t="s">
        <v>150</v>
      </c>
      <c r="C8" s="119" t="s">
        <v>151</v>
      </c>
      <c r="D8" s="188">
        <f>'Показатели надежности и качест'!G10</f>
        <v>1.01</v>
      </c>
      <c r="E8" s="123"/>
      <c r="F8" s="123"/>
    </row>
    <row r="9" spans="1:6" ht="18.75">
      <c r="A9" s="133">
        <v>3</v>
      </c>
      <c r="B9" s="135" t="s">
        <v>152</v>
      </c>
      <c r="C9" s="119" t="s">
        <v>153</v>
      </c>
      <c r="D9" s="136">
        <v>0.5</v>
      </c>
      <c r="E9" s="123"/>
      <c r="F9" s="123"/>
    </row>
    <row r="10" spans="1:6" ht="18.75">
      <c r="A10" s="133">
        <v>4</v>
      </c>
      <c r="B10" s="135" t="s">
        <v>154</v>
      </c>
      <c r="C10" s="119" t="s">
        <v>153</v>
      </c>
      <c r="D10" s="136">
        <v>1.0102</v>
      </c>
      <c r="E10" s="123"/>
      <c r="F10" s="123"/>
    </row>
    <row r="11" spans="1:6" ht="31.5">
      <c r="A11" s="133">
        <v>5</v>
      </c>
      <c r="B11" s="135" t="s">
        <v>155</v>
      </c>
      <c r="C11" s="139" t="s">
        <v>156</v>
      </c>
      <c r="D11" s="137">
        <v>1</v>
      </c>
      <c r="E11" s="123"/>
      <c r="F11" s="123"/>
    </row>
    <row r="12" spans="1:6" ht="46.5">
      <c r="A12" s="133">
        <v>6</v>
      </c>
      <c r="B12" s="135" t="s">
        <v>157</v>
      </c>
      <c r="C12" s="139" t="s">
        <v>156</v>
      </c>
      <c r="D12" s="137">
        <v>0</v>
      </c>
      <c r="E12" s="123"/>
      <c r="F12" s="123"/>
    </row>
    <row r="13" spans="1:6" ht="15">
      <c r="A13" s="128"/>
      <c r="B13" s="128"/>
      <c r="C13" s="118"/>
      <c r="D13" s="128"/>
      <c r="E13" s="120"/>
      <c r="F13" s="120"/>
    </row>
    <row r="14" spans="1:6" ht="15">
      <c r="A14" s="258" t="str">
        <f>'Индикатор качества'!A54</f>
        <v>Директор</v>
      </c>
      <c r="B14" s="258"/>
      <c r="C14" s="117"/>
      <c r="D14" s="138" t="str">
        <f>'Индикатор качества'!D54:F54</f>
        <v>Н.П.Носков</v>
      </c>
      <c r="E14" s="259"/>
      <c r="F14" s="259"/>
    </row>
    <row r="15" spans="1:6" ht="15">
      <c r="A15" s="252" t="s">
        <v>5</v>
      </c>
      <c r="B15" s="252"/>
      <c r="C15" s="253" t="s">
        <v>6</v>
      </c>
      <c r="D15" s="253"/>
      <c r="E15" s="254"/>
      <c r="F15" s="254"/>
    </row>
    <row r="18" spans="1:2" ht="15">
      <c r="A18" s="121"/>
      <c r="B18" s="125"/>
    </row>
    <row r="19" spans="1:2" ht="15">
      <c r="A19" s="126"/>
      <c r="B19" s="120"/>
    </row>
    <row r="20" spans="1:2" ht="15">
      <c r="A20" s="121"/>
      <c r="B20" s="120"/>
    </row>
  </sheetData>
  <sheetProtection/>
  <mergeCells count="8">
    <mergeCell ref="A15:B15"/>
    <mergeCell ref="C15:D15"/>
    <mergeCell ref="E15:F15"/>
    <mergeCell ref="A2:D2"/>
    <mergeCell ref="A3:D3"/>
    <mergeCell ref="A4:D4"/>
    <mergeCell ref="A14:B14"/>
    <mergeCell ref="E14:F14"/>
  </mergeCells>
  <printOptions/>
  <pageMargins left="1.299212598425197" right="0.7086614173228347" top="0.9448818897637796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7109375" style="0" customWidth="1"/>
    <col min="2" max="2" width="27.00390625" style="0" customWidth="1"/>
    <col min="3" max="3" width="38.00390625" style="0" customWidth="1"/>
  </cols>
  <sheetData>
    <row r="1" spans="1:6" ht="15">
      <c r="A1" s="151"/>
      <c r="B1" s="151"/>
      <c r="C1" s="152" t="s">
        <v>158</v>
      </c>
      <c r="D1" s="143"/>
      <c r="E1" s="143"/>
      <c r="F1" s="143"/>
    </row>
    <row r="2" spans="1:6" ht="15.75">
      <c r="A2" s="260" t="s">
        <v>159</v>
      </c>
      <c r="B2" s="260"/>
      <c r="C2" s="260"/>
      <c r="D2" s="142"/>
      <c r="E2" s="142"/>
      <c r="F2" s="142"/>
    </row>
    <row r="3" spans="1:6" ht="15.75">
      <c r="A3" s="257" t="s">
        <v>195</v>
      </c>
      <c r="B3" s="257"/>
      <c r="C3" s="257"/>
      <c r="D3" s="142"/>
      <c r="E3" s="142"/>
      <c r="F3" s="142"/>
    </row>
    <row r="4" spans="1:6" ht="15">
      <c r="A4" s="147"/>
      <c r="B4" s="157"/>
      <c r="C4" s="157"/>
      <c r="D4" s="143"/>
      <c r="E4" s="143"/>
      <c r="F4" s="143"/>
    </row>
    <row r="5" spans="1:6" ht="30">
      <c r="A5" s="158"/>
      <c r="B5" s="150" t="s">
        <v>147</v>
      </c>
      <c r="C5" s="153" t="s">
        <v>27</v>
      </c>
      <c r="D5" s="144"/>
      <c r="E5" s="144"/>
      <c r="F5" s="144"/>
    </row>
    <row r="6" spans="1:6" ht="45">
      <c r="A6" s="159" t="s">
        <v>160</v>
      </c>
      <c r="B6" s="160" t="s">
        <v>34</v>
      </c>
      <c r="C6" s="161" t="s">
        <v>161</v>
      </c>
      <c r="D6" s="143"/>
      <c r="E6" s="143"/>
      <c r="F6" s="143"/>
    </row>
    <row r="7" spans="1:6" ht="30">
      <c r="A7" s="159" t="s">
        <v>162</v>
      </c>
      <c r="B7" s="160" t="s">
        <v>34</v>
      </c>
      <c r="C7" s="162" t="s">
        <v>163</v>
      </c>
      <c r="D7" s="143"/>
      <c r="E7" s="143"/>
      <c r="F7" s="143"/>
    </row>
    <row r="8" spans="1:6" ht="46.5">
      <c r="A8" s="159" t="s">
        <v>164</v>
      </c>
      <c r="B8" s="160" t="s">
        <v>165</v>
      </c>
      <c r="C8" s="155">
        <f>'Общий показатель'!D11</f>
        <v>1</v>
      </c>
      <c r="D8" s="143"/>
      <c r="E8" s="143"/>
      <c r="F8" s="143"/>
    </row>
    <row r="9" spans="1:6" ht="46.5">
      <c r="A9" s="159" t="s">
        <v>166</v>
      </c>
      <c r="B9" s="160" t="s">
        <v>165</v>
      </c>
      <c r="C9" s="155">
        <f>'Общий показатель'!D12</f>
        <v>0</v>
      </c>
      <c r="D9" s="143"/>
      <c r="E9" s="143"/>
      <c r="F9" s="143"/>
    </row>
    <row r="10" spans="1:6" ht="46.5">
      <c r="A10" s="159" t="s">
        <v>167</v>
      </c>
      <c r="B10" s="160" t="s">
        <v>168</v>
      </c>
      <c r="C10" s="154">
        <f>C8*0.65+C9*0.35</f>
        <v>0.65</v>
      </c>
      <c r="D10" s="143"/>
      <c r="E10" s="143"/>
      <c r="F10" s="143"/>
    </row>
    <row r="11" spans="1:6" ht="15">
      <c r="A11" s="163"/>
      <c r="B11" s="164"/>
      <c r="C11" s="164"/>
      <c r="D11" s="165"/>
      <c r="E11" s="143"/>
      <c r="F11" s="143"/>
    </row>
    <row r="12" spans="1:6" ht="15">
      <c r="A12" s="156" t="str">
        <f>'Общий показатель'!A14:B14</f>
        <v>Директор</v>
      </c>
      <c r="B12" s="166"/>
      <c r="C12" s="156" t="str">
        <f>'Общий показатель'!D14</f>
        <v>Н.П.Носков</v>
      </c>
      <c r="D12" s="166"/>
      <c r="E12" s="261"/>
      <c r="F12" s="261"/>
    </row>
    <row r="13" spans="1:6" ht="15">
      <c r="A13" s="149" t="s">
        <v>5</v>
      </c>
      <c r="B13" s="148"/>
      <c r="C13" s="262" t="s">
        <v>6</v>
      </c>
      <c r="D13" s="262"/>
      <c r="E13" s="263"/>
      <c r="F13" s="263"/>
    </row>
    <row r="15" spans="1:6" ht="15">
      <c r="A15" s="141"/>
      <c r="B15" s="145"/>
      <c r="C15" s="140"/>
      <c r="D15" s="140"/>
      <c r="E15" s="140"/>
      <c r="F15" s="140"/>
    </row>
    <row r="16" spans="1:6" ht="15">
      <c r="A16" s="146"/>
      <c r="B16" s="140"/>
      <c r="C16" s="140"/>
      <c r="D16" s="140"/>
      <c r="E16" s="140"/>
      <c r="F16" s="140"/>
    </row>
    <row r="17" ht="15">
      <c r="A17" s="141"/>
    </row>
  </sheetData>
  <sheetProtection/>
  <mergeCells count="5">
    <mergeCell ref="A2:C2"/>
    <mergeCell ref="A3:C3"/>
    <mergeCell ref="E12:F12"/>
    <mergeCell ref="C13:D13"/>
    <mergeCell ref="E13:F13"/>
  </mergeCells>
  <printOptions/>
  <pageMargins left="1.6929133858267718" right="0.7086614173228347" top="1.141732283464567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ООО"Энергобаланс"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АИИС</dc:creator>
  <cp:keywords/>
  <dc:description/>
  <cp:lastModifiedBy>Nikolay</cp:lastModifiedBy>
  <cp:lastPrinted>2015-04-17T12:46:22Z</cp:lastPrinted>
  <dcterms:created xsi:type="dcterms:W3CDTF">2013-04-27T04:13:20Z</dcterms:created>
  <dcterms:modified xsi:type="dcterms:W3CDTF">2015-04-17T12:46:30Z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