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80" windowHeight="11445"/>
  </bookViews>
  <sheets>
    <sheet name="1.1 Журнал отключений" sheetId="1" r:id="rId1"/>
    <sheet name="1.2 Показатель отключений" sheetId="2" r:id="rId2"/>
    <sheet name="Показатели надежности и качест" sheetId="3" r:id="rId3"/>
    <sheet name="Индикатор информативности" sheetId="4" r:id="rId4"/>
    <sheet name="индикатор исполнительности" sheetId="5" r:id="rId5"/>
    <sheet name="индикатор обратной связи" sheetId="7" r:id="rId6"/>
    <sheet name="Индикатор качества" sheetId="10" r:id="rId7"/>
    <sheet name="Общий показатель" sheetId="11" r:id="rId8"/>
    <sheet name="расчет К_об" sheetId="12" r:id="rId9"/>
  </sheets>
  <calcPr calcId="145621"/>
</workbook>
</file>

<file path=xl/calcChain.xml><?xml version="1.0" encoding="utf-8"?>
<calcChain xmlns="http://schemas.openxmlformats.org/spreadsheetml/2006/main">
  <c r="C12" i="12"/>
  <c r="A12"/>
  <c r="D14" i="11"/>
  <c r="A14"/>
  <c r="A54" i="10"/>
  <c r="E38" i="7"/>
  <c r="A38"/>
  <c r="E40" i="5"/>
  <c r="A40"/>
  <c r="E38" i="4"/>
  <c r="A38"/>
  <c r="A13" i="3"/>
  <c r="E10" i="2"/>
  <c r="A10"/>
  <c r="C49" i="10"/>
  <c r="C48"/>
  <c r="C47"/>
  <c r="C45"/>
  <c r="C46"/>
  <c r="C44"/>
  <c r="C43"/>
  <c r="C38"/>
  <c r="C39"/>
  <c r="C40"/>
  <c r="C41"/>
  <c r="C42"/>
  <c r="C37"/>
  <c r="C36"/>
  <c r="C34"/>
  <c r="C33"/>
  <c r="C32"/>
  <c r="C31"/>
  <c r="C30"/>
  <c r="C29"/>
  <c r="C28"/>
  <c r="C27"/>
  <c r="C26"/>
  <c r="C25"/>
  <c r="E10" i="3"/>
  <c r="C35" i="10"/>
  <c r="B49"/>
  <c r="B48"/>
  <c r="B47"/>
  <c r="B45"/>
  <c r="B46"/>
  <c r="B44"/>
  <c r="B43"/>
  <c r="B38"/>
  <c r="B39"/>
  <c r="B40"/>
  <c r="B41"/>
  <c r="B42"/>
  <c r="B37"/>
  <c r="B36"/>
  <c r="B35"/>
  <c r="B34"/>
  <c r="B33"/>
  <c r="B32"/>
  <c r="B31"/>
  <c r="B30"/>
  <c r="B29"/>
  <c r="B28"/>
  <c r="B27"/>
  <c r="B26"/>
  <c r="B25"/>
  <c r="B21"/>
  <c r="B20"/>
  <c r="B19"/>
  <c r="B18"/>
  <c r="B17"/>
  <c r="B15"/>
  <c r="B16"/>
  <c r="B14"/>
  <c r="B11"/>
  <c r="B12"/>
  <c r="B13"/>
  <c r="B10"/>
  <c r="B9"/>
  <c r="B24"/>
  <c r="B23"/>
  <c r="C24"/>
  <c r="C23"/>
  <c r="C21"/>
  <c r="C20"/>
  <c r="C19"/>
  <c r="C18"/>
  <c r="C17"/>
  <c r="C16"/>
  <c r="C15"/>
  <c r="C14"/>
  <c r="C11"/>
  <c r="C12"/>
  <c r="C13"/>
  <c r="C10"/>
  <c r="C9"/>
  <c r="C22"/>
  <c r="C8"/>
  <c r="B50"/>
  <c r="B24" i="7"/>
  <c r="D9"/>
  <c r="F11"/>
  <c r="F20"/>
  <c r="F36" s="1"/>
  <c r="F31"/>
  <c r="F38" i="5"/>
  <c r="F18" i="4"/>
  <c r="B11"/>
  <c r="C11"/>
  <c r="F8"/>
  <c r="F36"/>
  <c r="C11" i="5"/>
  <c r="E8" i="3"/>
  <c r="F6" i="2"/>
  <c r="F5"/>
  <c r="E19" i="1"/>
  <c r="F7" i="2"/>
  <c r="D19" i="1"/>
  <c r="G6" i="2" s="1"/>
  <c r="F19" i="1"/>
  <c r="G5" i="2" s="1"/>
  <c r="C19" i="1"/>
  <c r="C50" i="10" l="1"/>
  <c r="G7" i="2"/>
</calcChain>
</file>

<file path=xl/sharedStrings.xml><?xml version="1.0" encoding="utf-8"?>
<sst xmlns="http://schemas.openxmlformats.org/spreadsheetml/2006/main" count="390" uniqueCount="194">
  <si>
    <t>Форма 1.1</t>
  </si>
  <si>
    <t/>
  </si>
  <si>
    <t>№</t>
  </si>
  <si>
    <t>Обосновывающие данные для расчета</t>
  </si>
  <si>
    <t>Итого</t>
  </si>
  <si>
    <t>(должность)</t>
  </si>
  <si>
    <t>(подпись)</t>
  </si>
  <si>
    <t>РП-59</t>
  </si>
  <si>
    <t>ТП-0165</t>
  </si>
  <si>
    <t>РП-99</t>
  </si>
  <si>
    <t>ТП-0264</t>
  </si>
  <si>
    <t>Плановая продолжительность прекращения,
час.</t>
  </si>
  <si>
    <t>Фактическая продолжительность прекращения, час.</t>
  </si>
  <si>
    <t>Форма 1.2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</si>
  <si>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</si>
  <si>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</si>
  <si>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</si>
  <si>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</si>
  <si>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Форма 1.3</t>
  </si>
  <si>
    <t>Наименование
показателя</t>
  </si>
  <si>
    <t>Мероприятия,
направленные
на улучшение показателя</t>
  </si>
  <si>
    <t>Описание (обоснование)</t>
  </si>
  <si>
    <t>значение показателя</t>
  </si>
  <si>
    <t>2013 г.</t>
  </si>
  <si>
    <t>2014 г.</t>
  </si>
  <si>
    <t>Показатель качества предоставления возможности технологического присоединения (Птпр)</t>
  </si>
  <si>
    <t>Показатель уровня качества оказываемых услуг территориальных сетевых организаций (Птсо)</t>
  </si>
  <si>
    <t>Форма 2.1</t>
  </si>
  <si>
    <t>Значение</t>
  </si>
  <si>
    <t>Ф / П * 100, %</t>
  </si>
  <si>
    <t>Зависимость</t>
  </si>
  <si>
    <t>Оценочный балл</t>
  </si>
  <si>
    <t>факт (Ф)</t>
  </si>
  <si>
    <t>план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</si>
  <si>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</si>
  <si>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</si>
  <si>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</si>
  <si>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</si>
  <si>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</si>
  <si>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</si>
  <si>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</si>
  <si>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</si>
  <si>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</si>
  <si>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</si>
  <si>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</si>
  <si>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</si>
  <si>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</si>
  <si>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</si>
  <si>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</si>
  <si>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</si>
  <si>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</si>
  <si>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</si>
  <si>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</si>
  <si>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</si>
  <si>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</si>
  <si>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</si>
  <si>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</si>
  <si>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</si>
  <si>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</si>
  <si>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Отчет по значению индикатора информативности</t>
  </si>
  <si>
    <t>Исполнения показателя средней продолжительности прекращений передачи электрической энергии</t>
  </si>
  <si>
    <t>*Значение в расчете РЭК ПК на 2012 г.</t>
  </si>
  <si>
    <t>Форма 2.2</t>
  </si>
  <si>
    <t>Наименование параметра (показателя), характеризующего индикатор</t>
  </si>
  <si>
    <t>факт
(Ф)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</si>
  <si>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</si>
  <si>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</si>
  <si>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</si>
  <si>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</si>
  <si>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</si>
  <si>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</si>
  <si>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</si>
  <si>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</si>
  <si>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</si>
  <si>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</si>
  <si>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</si>
  <si>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</si>
  <si>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</si>
  <si>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</si>
  <si>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</si>
  <si>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</si>
  <si>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</si>
  <si>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</si>
  <si>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</si>
  <si>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</si>
  <si>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</si>
  <si>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Форма 2.3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</si>
  <si>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</si>
  <si>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</si>
  <si>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</si>
  <si>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</si>
  <si>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</si>
  <si>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</si>
  <si>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</si>
  <si>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</si>
  <si>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</si>
  <si>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</si>
  <si>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</si>
  <si>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</si>
  <si>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</si>
  <si>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</si>
  <si>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</si>
  <si>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</si>
  <si>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</si>
  <si>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</si>
  <si>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</si>
  <si>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</si>
  <si>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Отчет по значению индикатора исполнительности</t>
  </si>
  <si>
    <t>Отчет по значению индикатора результативности обратной связи</t>
  </si>
  <si>
    <t>Форма 2.4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</si>
  <si>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</si>
  <si>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</si>
  <si>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</si>
  <si>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</si>
  <si>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</si>
  <si>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</si>
  <si>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</si>
  <si>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</si>
  <si>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</si>
  <si>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</si>
  <si>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</si>
  <si>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</si>
  <si>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</si>
  <si>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</si>
  <si>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</si>
  <si>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</si>
  <si>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</si>
  <si>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</si>
  <si>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</si>
  <si>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</si>
  <si>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</si>
  <si>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</si>
  <si>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</si>
  <si>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</si>
  <si>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</si>
  <si>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</si>
  <si>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</si>
  <si>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</si>
  <si>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</si>
  <si>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</si>
  <si>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</si>
  <si>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</si>
  <si>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</si>
  <si>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</si>
  <si>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</si>
  <si>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</si>
  <si>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4.1</t>
  </si>
  <si>
    <t>ФОРМА, ИСПОЛЬЗУЕМАЯ ДЛЯ РАСЧЕТА ОБОБЩЕННОГО ПОКАЗАТЕЛЯ УРОВНЯ НАДЕЖНОСТИ
И КАЧЕСТВА ОКАЗЫВАЕМЫХ УСЛУГ</t>
  </si>
  <si>
    <t>Показатели уровня надежности и уровня качества оказываемых услуг электросетевой организации</t>
  </si>
  <si>
    <t>№ формулы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</si>
  <si>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 факт</t>
    </r>
  </si>
  <si>
    <t>(1)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</si>
  <si>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 факт</t>
    </r>
  </si>
  <si>
    <t>(3)</t>
  </si>
  <si>
    <r>
      <t xml:space="preserve">Плановое значение показателя </t>
    </r>
    <r>
      <rPr>
        <sz val="11"/>
        <rFont val="Times New Roman"/>
        <family val="1"/>
        <charset val="204"/>
      </rPr>
      <t>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</si>
  <si>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</si>
  <si>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 xml:space="preserve">Плановое значение показателя </t>
    </r>
    <r>
      <rPr>
        <sz val="11"/>
        <rFont val="Times New Roman"/>
        <family val="1"/>
        <charset val="204"/>
      </rPr>
      <t>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</si>
  <si>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</si>
  <si>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</si>
  <si>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</si>
  <si>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Форма 4.2</t>
  </si>
  <si>
    <t>Расчет обобщенного показателя уровня надежности и качества оказываемых услуг</t>
  </si>
  <si>
    <t>1. коэффициент значимости показателя уровня надежности оказываемых услуг, α</t>
  </si>
  <si>
    <t>Для территориальной сетевой организации:
α = 0,65</t>
  </si>
  <si>
    <t>2. коэффициент значимости показателя уровня качества оказываемых услуг, β</t>
  </si>
  <si>
    <t>β = 1 - α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</si>
  <si>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</si>
  <si>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>п. 5.1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</si>
  <si>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</si>
  <si>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</si>
  <si>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(5)</t>
  </si>
  <si>
    <t>Фактическое количество точек присоединения потребителей услуг к электрической сети электросетевой организации, шт. на 31.12.2012 г.</t>
  </si>
  <si>
    <t>Количество точек присоединения потребителей услуг к электрической сети электросетевой организации, шт. на 31.01.2012 г.</t>
  </si>
  <si>
    <t>2012 г. план</t>
  </si>
  <si>
    <t>2012 г. факт</t>
  </si>
  <si>
    <t>В регламентные сроки выполнено техническое обслуживание.</t>
  </si>
  <si>
    <t>Межотраслевые правила по охране труда при эксплуатации электроустановок</t>
  </si>
  <si>
    <t>есть</t>
  </si>
  <si>
    <t>нет</t>
  </si>
  <si>
    <t>обращений не было</t>
  </si>
  <si>
    <t>обращений не было.</t>
  </si>
  <si>
    <t>отказов не было</t>
  </si>
  <si>
    <t>нарушений нет</t>
  </si>
  <si>
    <t>Примечание</t>
  </si>
  <si>
    <t>есть, информация размещена на объектах электроснабжения (тел. 2 982 247), на сайте ООО "ПЭСК".</t>
  </si>
  <si>
    <t>www.1pesk.ru</t>
  </si>
  <si>
    <t>Отзывов и предложений не было</t>
  </si>
  <si>
    <t>Отчет территориальных сетевых организаций по плановым значениям</t>
  </si>
  <si>
    <t xml:space="preserve"> Журнал учета текущей информации о прекращении передачи электрической энергии для потребителей услуг ООО "ПЭСК" за 2012 г.</t>
  </si>
  <si>
    <t>Исполнительный директор</t>
  </si>
  <si>
    <t>Н.П.Носков</t>
  </si>
  <si>
    <t>План* 2012 г.</t>
  </si>
  <si>
    <t>Факт 2012 г.</t>
  </si>
  <si>
    <t>Исполнение показателей надежности и качества услуг за 2012 г. регулирования в пределах долгосрочного периода регулирования (Постановление РЭК ПК от 31.01.2012 г. № 3-э). ООО "Первая электросетевая компания"</t>
  </si>
</sst>
</file>

<file path=xl/styles.xml><?xml version="1.0" encoding="utf-8"?>
<styleSheet xmlns="http://schemas.openxmlformats.org/spreadsheetml/2006/main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General_)"/>
    <numFmt numFmtId="167" formatCode="&quot;$&quot;#,##0_);[Red]\(&quot;$&quot;#,##0\)"/>
    <numFmt numFmtId="168" formatCode="0.0%"/>
    <numFmt numFmtId="169" formatCode="0.0%_);\(0.0%\)"/>
    <numFmt numFmtId="170" formatCode="#,##0_);[Red]\(#,##0\)"/>
    <numFmt numFmtId="171" formatCode="_-* #,##0&quot;đ.&quot;_-;\-* #,##0&quot;đ.&quot;_-;_-* &quot;-&quot;&quot;đ.&quot;_-;_-@_-"/>
    <numFmt numFmtId="172" formatCode="_-* #,##0.00&quot;đ.&quot;_-;\-* #,##0.00&quot;đ.&quot;_-;_-* &quot;-&quot;??&quot;đ.&quot;_-;_-@_-"/>
    <numFmt numFmtId="173" formatCode="_-* #,##0_$_-;\-* #,##0_$_-;_-* &quot;-&quot;_$_-;_-@_-"/>
    <numFmt numFmtId="174" formatCode="_-* #,##0.00_$_-;\-* #,##0.00_$_-;_-* &quot;-&quot;??_$_-;_-@_-"/>
    <numFmt numFmtId="175" formatCode="_-* #,##0.00&quot;$&quot;_-;\-* #,##0.00&quot;$&quot;_-;_-* &quot;-&quot;??&quot;$&quot;_-;_-@_-"/>
    <numFmt numFmtId="176" formatCode="\$#,##0\ ;\(\$#,##0\)"/>
    <numFmt numFmtId="177" formatCode="_-* #,##0.00[$€-1]_-;\-* #,##0.00[$€-1]_-;_-* &quot;-&quot;??[$€-1]_-"/>
    <numFmt numFmtId="178" formatCode="#,##0_);[Blue]\(#,##0\)"/>
    <numFmt numFmtId="179" formatCode="_-* #,##0_đ_._-;\-* #,##0_đ_._-;_-* &quot;-&quot;_đ_._-;_-@_-"/>
    <numFmt numFmtId="180" formatCode="_-* #,##0.00_đ_._-;\-* #,##0.00_đ_._-;_-* &quot;-&quot;??_đ_._-;_-@_-"/>
    <numFmt numFmtId="181" formatCode="_-* #,##0\ _р_._-;\-* #,##0\ _р_._-;_-* &quot;-&quot;\ _р_._-;_-@_-"/>
    <numFmt numFmtId="182" formatCode="_-* #,##0.00\ _р_._-;\-* #,##0.00\ _р_._-;_-* &quot;-&quot;??\ _р_._-;_-@_-"/>
    <numFmt numFmtId="183" formatCode="0.0000"/>
    <numFmt numFmtId="184" formatCode="#,##0.000"/>
    <numFmt numFmtId="185" formatCode="#,##0.0000"/>
  </numFmts>
  <fonts count="6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charset val="204"/>
    </font>
    <font>
      <sz val="9"/>
      <color indexed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3">
    <xf numFmtId="0" fontId="0" fillId="0" borderId="0"/>
    <xf numFmtId="0" fontId="1" fillId="0" borderId="0"/>
    <xf numFmtId="168" fontId="32" fillId="0" borderId="0">
      <alignment vertical="top"/>
    </xf>
    <xf numFmtId="168" fontId="33" fillId="0" borderId="0">
      <alignment vertical="top"/>
    </xf>
    <xf numFmtId="169" fontId="33" fillId="2" borderId="0">
      <alignment vertical="top"/>
    </xf>
    <xf numFmtId="168" fontId="33" fillId="3" borderId="0">
      <alignment vertical="top"/>
    </xf>
    <xf numFmtId="170" fontId="32" fillId="0" borderId="0">
      <alignment vertical="top"/>
    </xf>
    <xf numFmtId="170" fontId="32" fillId="0" borderId="0">
      <alignment vertical="top"/>
    </xf>
    <xf numFmtId="0" fontId="34" fillId="0" borderId="0"/>
    <xf numFmtId="0" fontId="2" fillId="0" borderId="0"/>
    <xf numFmtId="170" fontId="32" fillId="0" borderId="0">
      <alignment vertical="top"/>
    </xf>
    <xf numFmtId="0" fontId="2" fillId="0" borderId="0"/>
    <xf numFmtId="0" fontId="2" fillId="0" borderId="0"/>
    <xf numFmtId="0" fontId="34" fillId="0" borderId="0"/>
    <xf numFmtId="170" fontId="32" fillId="0" borderId="0">
      <alignment vertical="top"/>
    </xf>
    <xf numFmtId="0" fontId="34" fillId="0" borderId="0"/>
    <xf numFmtId="0" fontId="34" fillId="0" borderId="0"/>
    <xf numFmtId="0" fontId="34" fillId="0" borderId="0"/>
    <xf numFmtId="170" fontId="32" fillId="0" borderId="0">
      <alignment vertical="top"/>
    </xf>
    <xf numFmtId="170" fontId="32" fillId="0" borderId="0">
      <alignment vertical="top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5" fillId="0" borderId="1">
      <protection locked="0"/>
    </xf>
    <xf numFmtId="44" fontId="35" fillId="0" borderId="0">
      <protection locked="0"/>
    </xf>
    <xf numFmtId="44" fontId="35" fillId="0" borderId="0">
      <protection locked="0"/>
    </xf>
    <xf numFmtId="44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6" fontId="7" fillId="0" borderId="2">
      <protection locked="0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22" fillId="22" borderId="3" applyNumberFormat="0" applyAlignment="0" applyProtection="0"/>
    <xf numFmtId="0" fontId="24" fillId="23" borderId="4" applyNumberFormat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3" fontId="38" fillId="0" borderId="0" applyFont="0" applyFill="0" applyBorder="0" applyAlignment="0" applyProtection="0"/>
    <xf numFmtId="166" fontId="10" fillId="24" borderId="2"/>
    <xf numFmtId="167" fontId="3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4" fontId="14" fillId="0" borderId="0">
      <alignment vertical="top"/>
    </xf>
    <xf numFmtId="170" fontId="39" fillId="0" borderId="0">
      <alignment vertical="top"/>
    </xf>
    <xf numFmtId="177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31" fillId="6" borderId="0" applyNumberFormat="0" applyBorder="0" applyAlignment="0" applyProtection="0"/>
    <xf numFmtId="0" fontId="40" fillId="0" borderId="0">
      <alignment vertical="top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170" fontId="43" fillId="0" borderId="0">
      <alignment vertical="top"/>
    </xf>
    <xf numFmtId="166" fontId="4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20" fillId="9" borderId="3" applyNumberFormat="0" applyAlignment="0" applyProtection="0"/>
    <xf numFmtId="170" fontId="33" fillId="0" borderId="0">
      <alignment vertical="top"/>
    </xf>
    <xf numFmtId="170" fontId="33" fillId="2" borderId="0">
      <alignment vertical="top"/>
    </xf>
    <xf numFmtId="178" fontId="33" fillId="3" borderId="0">
      <alignment vertical="top"/>
    </xf>
    <xf numFmtId="0" fontId="29" fillId="0" borderId="6" applyNumberFormat="0" applyFill="0" applyAlignment="0" applyProtection="0"/>
    <xf numFmtId="0" fontId="26" fillId="25" borderId="0" applyNumberFormat="0" applyBorder="0" applyAlignment="0" applyProtection="0"/>
    <xf numFmtId="0" fontId="1" fillId="0" borderId="0"/>
    <xf numFmtId="0" fontId="5" fillId="0" borderId="0"/>
    <xf numFmtId="0" fontId="18" fillId="26" borderId="7" applyNumberFormat="0" applyFont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22" borderId="8" applyNumberFormat="0" applyAlignment="0" applyProtection="0"/>
    <xf numFmtId="0" fontId="6" fillId="0" borderId="0" applyNumberFormat="0">
      <alignment horizontal="left"/>
    </xf>
    <xf numFmtId="4" fontId="46" fillId="27" borderId="8" applyNumberFormat="0" applyProtection="0">
      <alignment vertical="center"/>
    </xf>
    <xf numFmtId="4" fontId="47" fillId="27" borderId="8" applyNumberFormat="0" applyProtection="0">
      <alignment vertical="center"/>
    </xf>
    <xf numFmtId="4" fontId="46" fillId="27" borderId="8" applyNumberFormat="0" applyProtection="0">
      <alignment horizontal="left" vertical="center" indent="1"/>
    </xf>
    <xf numFmtId="4" fontId="46" fillId="27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4" fontId="46" fillId="29" borderId="8" applyNumberFormat="0" applyProtection="0">
      <alignment horizontal="right" vertical="center"/>
    </xf>
    <xf numFmtId="4" fontId="46" fillId="30" borderId="8" applyNumberFormat="0" applyProtection="0">
      <alignment horizontal="right" vertical="center"/>
    </xf>
    <xf numFmtId="4" fontId="46" fillId="31" borderId="8" applyNumberFormat="0" applyProtection="0">
      <alignment horizontal="right" vertical="center"/>
    </xf>
    <xf numFmtId="4" fontId="46" fillId="32" borderId="8" applyNumberFormat="0" applyProtection="0">
      <alignment horizontal="right" vertical="center"/>
    </xf>
    <xf numFmtId="4" fontId="46" fillId="33" borderId="8" applyNumberFormat="0" applyProtection="0">
      <alignment horizontal="right" vertical="center"/>
    </xf>
    <xf numFmtId="4" fontId="46" fillId="34" borderId="8" applyNumberFormat="0" applyProtection="0">
      <alignment horizontal="right" vertical="center"/>
    </xf>
    <xf numFmtId="4" fontId="46" fillId="35" borderId="8" applyNumberFormat="0" applyProtection="0">
      <alignment horizontal="right" vertical="center"/>
    </xf>
    <xf numFmtId="4" fontId="46" fillId="36" borderId="8" applyNumberFormat="0" applyProtection="0">
      <alignment horizontal="right" vertical="center"/>
    </xf>
    <xf numFmtId="4" fontId="46" fillId="37" borderId="8" applyNumberFormat="0" applyProtection="0">
      <alignment horizontal="right" vertical="center"/>
    </xf>
    <xf numFmtId="4" fontId="48" fillId="38" borderId="8" applyNumberFormat="0" applyProtection="0">
      <alignment horizontal="left" vertical="center" indent="1"/>
    </xf>
    <xf numFmtId="4" fontId="46" fillId="39" borderId="9" applyNumberFormat="0" applyProtection="0">
      <alignment horizontal="left" vertical="center" indent="1"/>
    </xf>
    <xf numFmtId="4" fontId="49" fillId="40" borderId="0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4" fontId="50" fillId="39" borderId="8" applyNumberFormat="0" applyProtection="0">
      <alignment horizontal="left" vertical="center" indent="1"/>
    </xf>
    <xf numFmtId="4" fontId="50" fillId="41" borderId="8" applyNumberFormat="0" applyProtection="0">
      <alignment horizontal="left" vertical="center" indent="1"/>
    </xf>
    <xf numFmtId="0" fontId="15" fillId="41" borderId="8" applyNumberFormat="0" applyProtection="0">
      <alignment horizontal="left" vertical="center" indent="1"/>
    </xf>
    <xf numFmtId="0" fontId="15" fillId="41" borderId="8" applyNumberFormat="0" applyProtection="0">
      <alignment horizontal="left" vertical="center" indent="1"/>
    </xf>
    <xf numFmtId="0" fontId="15" fillId="42" borderId="8" applyNumberFormat="0" applyProtection="0">
      <alignment horizontal="left" vertical="center" indent="1"/>
    </xf>
    <xf numFmtId="0" fontId="15" fillId="4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" fillId="0" borderId="0"/>
    <xf numFmtId="4" fontId="46" fillId="43" borderId="8" applyNumberFormat="0" applyProtection="0">
      <alignment vertical="center"/>
    </xf>
    <xf numFmtId="4" fontId="47" fillId="43" borderId="8" applyNumberFormat="0" applyProtection="0">
      <alignment vertical="center"/>
    </xf>
    <xf numFmtId="4" fontId="46" fillId="43" borderId="8" applyNumberFormat="0" applyProtection="0">
      <alignment horizontal="left" vertical="center" indent="1"/>
    </xf>
    <xf numFmtId="4" fontId="46" fillId="43" borderId="8" applyNumberFormat="0" applyProtection="0">
      <alignment horizontal="left" vertical="center" indent="1"/>
    </xf>
    <xf numFmtId="4" fontId="46" fillId="39" borderId="8" applyNumberFormat="0" applyProtection="0">
      <alignment horizontal="right" vertical="center"/>
    </xf>
    <xf numFmtId="4" fontId="47" fillId="39" borderId="8" applyNumberFormat="0" applyProtection="0">
      <alignment horizontal="right" vertical="center"/>
    </xf>
    <xf numFmtId="0" fontId="15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51" fillId="0" borderId="0"/>
    <xf numFmtId="4" fontId="52" fillId="39" borderId="8" applyNumberFormat="0" applyProtection="0">
      <alignment horizontal="right" vertical="center"/>
    </xf>
    <xf numFmtId="170" fontId="53" fillId="44" borderId="0">
      <alignment horizontal="right" vertical="top"/>
    </xf>
    <xf numFmtId="0" fontId="25" fillId="0" borderId="0" applyNumberFormat="0" applyFill="0" applyBorder="0" applyAlignment="0" applyProtection="0"/>
    <xf numFmtId="0" fontId="38" fillId="0" borderId="10" applyNumberFormat="0" applyFont="0" applyFill="0" applyAlignment="0" applyProtection="0"/>
    <xf numFmtId="0" fontId="30" fillId="0" borderId="0" applyNumberFormat="0" applyFill="0" applyBorder="0" applyAlignment="0" applyProtection="0"/>
    <xf numFmtId="166" fontId="7" fillId="0" borderId="2">
      <protection locked="0"/>
    </xf>
    <xf numFmtId="0" fontId="8" fillId="0" borderId="0" applyBorder="0">
      <alignment horizontal="center" vertical="center" wrapText="1"/>
    </xf>
    <xf numFmtId="0" fontId="9" fillId="0" borderId="11" applyBorder="0">
      <alignment horizontal="center" vertical="center" wrapText="1"/>
    </xf>
    <xf numFmtId="166" fontId="10" fillId="24" borderId="2"/>
    <xf numFmtId="4" fontId="4" fillId="27" borderId="12" applyBorder="0">
      <alignment horizontal="right"/>
    </xf>
    <xf numFmtId="49" fontId="54" fillId="0" borderId="0" applyBorder="0">
      <alignment vertical="center"/>
    </xf>
    <xf numFmtId="3" fontId="10" fillId="0" borderId="12" applyBorder="0">
      <alignment vertical="center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" vertical="center" wrapTex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64" fontId="55" fillId="27" borderId="13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170" fontId="32" fillId="0" borderId="0">
      <alignment vertical="top"/>
    </xf>
    <xf numFmtId="3" fontId="56" fillId="0" borderId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3" borderId="0" applyFont="0" applyBorder="0">
      <alignment horizontal="right"/>
    </xf>
    <xf numFmtId="4" fontId="4" fillId="3" borderId="0" applyBorder="0">
      <alignment horizontal="right"/>
    </xf>
    <xf numFmtId="4" fontId="4" fillId="3" borderId="0" applyBorder="0">
      <alignment horizontal="right"/>
    </xf>
    <xf numFmtId="4" fontId="4" fillId="3" borderId="14" applyBorder="0">
      <alignment horizontal="right"/>
    </xf>
    <xf numFmtId="4" fontId="4" fillId="45" borderId="15" applyBorder="0">
      <alignment horizontal="right"/>
    </xf>
    <xf numFmtId="165" fontId="1" fillId="0" borderId="12" applyFont="0" applyFill="0" applyBorder="0" applyProtection="0">
      <alignment horizontal="center" vertical="center"/>
    </xf>
    <xf numFmtId="44" fontId="35" fillId="0" borderId="0">
      <protection locked="0"/>
    </xf>
    <xf numFmtId="0" fontId="7" fillId="0" borderId="12" applyBorder="0">
      <alignment horizontal="center" vertical="center" wrapTex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68">
    <xf numFmtId="0" fontId="0" fillId="0" borderId="0" xfId="0"/>
    <xf numFmtId="4" fontId="4" fillId="27" borderId="12" xfId="145" applyBorder="1" applyAlignment="1" applyProtection="1">
      <alignment horizontal="center" vertical="center"/>
      <protection locked="0"/>
    </xf>
    <xf numFmtId="0" fontId="57" fillId="0" borderId="0" xfId="1" applyNumberFormat="1" applyFont="1" applyBorder="1" applyAlignment="1">
      <alignment horizontal="left"/>
    </xf>
    <xf numFmtId="0" fontId="57" fillId="0" borderId="12" xfId="1" applyNumberFormat="1" applyFont="1" applyBorder="1" applyAlignment="1">
      <alignment horizontal="center" vertical="center"/>
    </xf>
    <xf numFmtId="0" fontId="57" fillId="0" borderId="12" xfId="1" applyNumberFormat="1" applyFont="1" applyBorder="1" applyAlignment="1">
      <alignment horizontal="center" vertical="center" wrapText="1"/>
    </xf>
    <xf numFmtId="0" fontId="57" fillId="0" borderId="12" xfId="1" applyNumberFormat="1" applyFont="1" applyBorder="1" applyAlignment="1">
      <alignment horizontal="center" vertical="top"/>
    </xf>
    <xf numFmtId="0" fontId="58" fillId="0" borderId="12" xfId="1" applyNumberFormat="1" applyFont="1" applyBorder="1" applyAlignment="1">
      <alignment horizontal="left" wrapText="1"/>
    </xf>
    <xf numFmtId="0" fontId="57" fillId="0" borderId="0" xfId="1" applyNumberFormat="1" applyFont="1" applyBorder="1" applyAlignment="1">
      <alignment horizontal="center"/>
    </xf>
    <xf numFmtId="4" fontId="57" fillId="3" borderId="12" xfId="1" applyNumberFormat="1" applyFont="1" applyFill="1" applyBorder="1" applyAlignment="1">
      <alignment horizontal="center"/>
    </xf>
    <xf numFmtId="0" fontId="57" fillId="0" borderId="0" xfId="1" applyFont="1" applyAlignment="1" applyProtection="1">
      <alignment horizontal="left"/>
    </xf>
    <xf numFmtId="0" fontId="57" fillId="0" borderId="0" xfId="1" applyFont="1" applyAlignment="1" applyProtection="1">
      <alignment horizontal="right"/>
    </xf>
    <xf numFmtId="0" fontId="57" fillId="0" borderId="0" xfId="1" applyFont="1" applyAlignment="1" applyProtection="1">
      <alignment horizontal="center" vertical="center"/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60" fillId="0" borderId="0" xfId="1" applyFont="1" applyBorder="1" applyAlignment="1" applyProtection="1">
      <alignment vertical="top"/>
      <protection locked="0"/>
    </xf>
    <xf numFmtId="0" fontId="60" fillId="0" borderId="0" xfId="1" applyFont="1" applyBorder="1" applyAlignment="1" applyProtection="1">
      <alignment horizontal="center" vertical="top"/>
      <protection locked="0"/>
    </xf>
    <xf numFmtId="4" fontId="4" fillId="27" borderId="12" xfId="145" applyFont="1" applyBorder="1" applyAlignment="1" applyProtection="1">
      <alignment horizontal="left" vertical="center"/>
      <protection locked="0"/>
    </xf>
    <xf numFmtId="0" fontId="57" fillId="0" borderId="0" xfId="1" applyFont="1" applyAlignment="1" applyProtection="1">
      <alignment horizontal="center"/>
    </xf>
    <xf numFmtId="0" fontId="57" fillId="0" borderId="12" xfId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4" fillId="27" borderId="23" xfId="145" applyBorder="1" applyAlignment="1" applyProtection="1">
      <alignment horizontal="center" vertical="center"/>
    </xf>
    <xf numFmtId="4" fontId="4" fillId="27" borderId="24" xfId="145" applyBorder="1" applyAlignment="1" applyProtection="1">
      <alignment horizontal="center" vertical="center"/>
    </xf>
    <xf numFmtId="4" fontId="57" fillId="3" borderId="22" xfId="224" applyNumberFormat="1" applyFont="1" applyFill="1" applyBorder="1" applyAlignment="1">
      <alignment horizontal="center" vertical="center" wrapText="1"/>
    </xf>
    <xf numFmtId="3" fontId="57" fillId="3" borderId="22" xfId="224" applyNumberFormat="1" applyFont="1" applyFill="1" applyBorder="1" applyAlignment="1">
      <alignment horizontal="center" vertical="center" wrapText="1"/>
    </xf>
    <xf numFmtId="4" fontId="57" fillId="3" borderId="18" xfId="224" applyNumberFormat="1" applyFont="1" applyFill="1" applyBorder="1" applyAlignment="1">
      <alignment horizontal="center" vertical="center"/>
    </xf>
    <xf numFmtId="4" fontId="4" fillId="27" borderId="12" xfId="145" applyBorder="1" applyAlignment="1" applyProtection="1">
      <alignment horizontal="center" vertical="center"/>
      <protection locked="0"/>
    </xf>
    <xf numFmtId="0" fontId="57" fillId="0" borderId="21" xfId="224" applyNumberFormat="1" applyFont="1" applyBorder="1" applyAlignment="1">
      <alignment horizontal="left"/>
    </xf>
    <xf numFmtId="0" fontId="57" fillId="0" borderId="22" xfId="224" applyNumberFormat="1" applyFont="1" applyBorder="1" applyAlignment="1">
      <alignment horizontal="left"/>
    </xf>
    <xf numFmtId="0" fontId="57" fillId="0" borderId="21" xfId="224" applyNumberFormat="1" applyFont="1" applyBorder="1" applyAlignment="1">
      <alignment horizontal="left" wrapText="1"/>
    </xf>
    <xf numFmtId="0" fontId="57" fillId="0" borderId="20" xfId="224" applyNumberFormat="1" applyFont="1" applyBorder="1" applyAlignment="1">
      <alignment horizontal="left"/>
    </xf>
    <xf numFmtId="0" fontId="57" fillId="0" borderId="18" xfId="224" applyNumberFormat="1" applyFont="1" applyBorder="1" applyAlignment="1">
      <alignment horizontal="left" vertical="center"/>
    </xf>
    <xf numFmtId="0" fontId="57" fillId="0" borderId="18" xfId="224" applyNumberFormat="1" applyFont="1" applyBorder="1" applyAlignment="1">
      <alignment horizontal="left"/>
    </xf>
    <xf numFmtId="0" fontId="57" fillId="3" borderId="18" xfId="224" applyNumberFormat="1" applyFont="1" applyFill="1" applyBorder="1" applyAlignment="1">
      <alignment horizontal="center" vertical="center"/>
    </xf>
    <xf numFmtId="0" fontId="57" fillId="0" borderId="0" xfId="224" applyFont="1" applyAlignment="1" applyProtection="1">
      <alignment horizontal="left"/>
    </xf>
    <xf numFmtId="0" fontId="57" fillId="0" borderId="0" xfId="224" applyFont="1" applyAlignment="1" applyProtection="1">
      <alignment horizontal="right"/>
    </xf>
    <xf numFmtId="49" fontId="57" fillId="27" borderId="18" xfId="224" applyNumberFormat="1" applyFont="1" applyFill="1" applyBorder="1" applyAlignment="1" applyProtection="1">
      <protection locked="0"/>
    </xf>
    <xf numFmtId="0" fontId="57" fillId="0" borderId="0" xfId="191" applyFont="1" applyBorder="1" applyAlignment="1" applyProtection="1">
      <alignment horizontal="center" vertical="center"/>
      <protection locked="0"/>
    </xf>
    <xf numFmtId="4" fontId="4" fillId="27" borderId="12" xfId="145" applyBorder="1" applyAlignment="1" applyProtection="1">
      <alignment horizontal="center" vertical="center"/>
      <protection locked="0"/>
    </xf>
    <xf numFmtId="0" fontId="57" fillId="0" borderId="17" xfId="191" applyNumberFormat="1" applyFont="1" applyBorder="1" applyAlignment="1" applyProtection="1">
      <alignment horizontal="left" vertical="top" wrapText="1"/>
      <protection locked="0"/>
    </xf>
    <xf numFmtId="0" fontId="57" fillId="0" borderId="0" xfId="191" applyFont="1" applyAlignment="1" applyProtection="1">
      <alignment horizontal="left"/>
      <protection locked="0"/>
    </xf>
    <xf numFmtId="0" fontId="57" fillId="0" borderId="0" xfId="191" applyFont="1" applyAlignment="1" applyProtection="1">
      <alignment horizontal="center" vertical="center"/>
      <protection locked="0"/>
    </xf>
    <xf numFmtId="0" fontId="59" fillId="0" borderId="0" xfId="191" applyNumberFormat="1" applyFont="1" applyBorder="1" applyAlignment="1" applyProtection="1">
      <alignment horizontal="left"/>
    </xf>
    <xf numFmtId="0" fontId="59" fillId="0" borderId="0" xfId="191" applyNumberFormat="1" applyFont="1" applyBorder="1" applyAlignment="1" applyProtection="1">
      <alignment horizontal="right"/>
    </xf>
    <xf numFmtId="0" fontId="57" fillId="0" borderId="21" xfId="191" applyNumberFormat="1" applyFont="1" applyBorder="1" applyAlignment="1" applyProtection="1">
      <alignment horizontal="center" vertical="center" wrapText="1"/>
    </xf>
    <xf numFmtId="0" fontId="57" fillId="0" borderId="20" xfId="191" applyNumberFormat="1" applyFont="1" applyBorder="1" applyAlignment="1" applyProtection="1">
      <alignment horizontal="center" vertical="center" wrapText="1"/>
    </xf>
    <xf numFmtId="0" fontId="57" fillId="0" borderId="12" xfId="191" applyNumberFormat="1" applyFont="1" applyBorder="1" applyAlignment="1" applyProtection="1">
      <alignment horizontal="center" vertical="center" wrapText="1"/>
    </xf>
    <xf numFmtId="0" fontId="57" fillId="0" borderId="16" xfId="191" applyNumberFormat="1" applyFont="1" applyBorder="1" applyAlignment="1" applyProtection="1">
      <alignment horizontal="center" vertical="center" wrapText="1"/>
    </xf>
    <xf numFmtId="49" fontId="57" fillId="0" borderId="12" xfId="191" applyNumberFormat="1" applyFont="1" applyBorder="1" applyAlignment="1" applyProtection="1">
      <alignment horizontal="center" vertical="center" wrapText="1"/>
    </xf>
    <xf numFmtId="0" fontId="57" fillId="0" borderId="12" xfId="191" applyNumberFormat="1" applyFont="1" applyBorder="1" applyAlignment="1" applyProtection="1">
      <alignment horizontal="left" vertical="top" wrapText="1"/>
    </xf>
    <xf numFmtId="0" fontId="57" fillId="0" borderId="17" xfId="191" applyNumberFormat="1" applyFont="1" applyBorder="1" applyAlignment="1" applyProtection="1">
      <alignment horizontal="left" vertical="top" wrapText="1"/>
    </xf>
    <xf numFmtId="4" fontId="4" fillId="27" borderId="12" xfId="145" applyBorder="1" applyAlignment="1" applyProtection="1">
      <alignment horizontal="center" vertical="center" wrapText="1"/>
      <protection locked="0"/>
    </xf>
    <xf numFmtId="4" fontId="4" fillId="27" borderId="12" xfId="145" applyBorder="1" applyAlignment="1" applyProtection="1">
      <alignment horizontal="center" vertical="center"/>
      <protection locked="0"/>
    </xf>
    <xf numFmtId="0" fontId="57" fillId="0" borderId="20" xfId="238" applyFont="1" applyBorder="1" applyAlignment="1">
      <alignment horizontal="center" vertical="center"/>
    </xf>
    <xf numFmtId="0" fontId="57" fillId="3" borderId="23" xfId="238" applyFont="1" applyFill="1" applyBorder="1" applyAlignment="1">
      <alignment horizontal="center" vertical="center"/>
    </xf>
    <xf numFmtId="10" fontId="57" fillId="3" borderId="23" xfId="238" applyNumberFormat="1" applyFont="1" applyFill="1" applyBorder="1" applyAlignment="1">
      <alignment horizontal="center" vertical="center"/>
    </xf>
    <xf numFmtId="0" fontId="57" fillId="0" borderId="0" xfId="238" applyFont="1" applyAlignment="1" applyProtection="1">
      <alignment horizontal="left"/>
    </xf>
    <xf numFmtId="0" fontId="57" fillId="0" borderId="0" xfId="238" applyFont="1" applyAlignment="1" applyProtection="1">
      <alignment horizontal="right"/>
    </xf>
    <xf numFmtId="0" fontId="57" fillId="0" borderId="0" xfId="238" applyFont="1" applyAlignment="1" applyProtection="1">
      <alignment horizontal="left"/>
      <protection locked="0"/>
    </xf>
    <xf numFmtId="0" fontId="57" fillId="0" borderId="0" xfId="238" applyFont="1" applyAlignment="1" applyProtection="1">
      <alignment horizontal="center" vertical="center"/>
      <protection locked="0"/>
    </xf>
    <xf numFmtId="0" fontId="57" fillId="0" borderId="0" xfId="238" applyFont="1" applyAlignment="1" applyProtection="1">
      <alignment horizontal="center" vertical="center"/>
    </xf>
    <xf numFmtId="0" fontId="60" fillId="0" borderId="0" xfId="238" applyFont="1" applyFill="1" applyAlignment="1" applyProtection="1">
      <alignment horizontal="left" vertical="top"/>
    </xf>
    <xf numFmtId="0" fontId="57" fillId="0" borderId="20" xfId="238" applyFont="1" applyBorder="1" applyAlignment="1" applyProtection="1">
      <alignment horizontal="center" vertical="center" wrapText="1"/>
    </xf>
    <xf numFmtId="0" fontId="57" fillId="0" borderId="12" xfId="238" applyFont="1" applyBorder="1" applyAlignment="1" applyProtection="1">
      <alignment horizontal="center" vertical="top"/>
    </xf>
    <xf numFmtId="0" fontId="57" fillId="0" borderId="20" xfId="238" applyFont="1" applyBorder="1" applyAlignment="1" applyProtection="1">
      <alignment horizontal="center" vertical="center"/>
    </xf>
    <xf numFmtId="0" fontId="57" fillId="0" borderId="12" xfId="238" applyFont="1" applyBorder="1" applyAlignment="1" applyProtection="1">
      <alignment horizontal="center" vertical="center"/>
    </xf>
    <xf numFmtId="0" fontId="57" fillId="0" borderId="20" xfId="238" applyFont="1" applyBorder="1" applyAlignment="1" applyProtection="1">
      <alignment wrapText="1"/>
    </xf>
    <xf numFmtId="0" fontId="57" fillId="0" borderId="23" xfId="238" applyFont="1" applyBorder="1" applyAlignment="1" applyProtection="1">
      <alignment wrapText="1"/>
    </xf>
    <xf numFmtId="0" fontId="0" fillId="0" borderId="0" xfId="0" applyFill="1" applyBorder="1"/>
    <xf numFmtId="0" fontId="57" fillId="0" borderId="0" xfId="224" applyNumberFormat="1" applyFont="1" applyFill="1" applyBorder="1" applyAlignment="1">
      <alignment horizontal="center" vertical="center"/>
    </xf>
    <xf numFmtId="0" fontId="57" fillId="0" borderId="0" xfId="224" applyNumberFormat="1" applyFont="1" applyFill="1" applyBorder="1" applyAlignment="1">
      <alignment horizontal="left" vertical="center"/>
    </xf>
    <xf numFmtId="0" fontId="57" fillId="0" borderId="0" xfId="224" applyNumberFormat="1" applyFont="1" applyFill="1" applyBorder="1" applyAlignment="1">
      <alignment horizontal="left"/>
    </xf>
    <xf numFmtId="4" fontId="4" fillId="27" borderId="12" xfId="145" applyBorder="1" applyAlignment="1" applyProtection="1">
      <alignment horizontal="center" vertical="center"/>
      <protection locked="0"/>
    </xf>
    <xf numFmtId="0" fontId="57" fillId="0" borderId="20" xfId="241" applyFont="1" applyBorder="1" applyAlignment="1">
      <alignment horizontal="center" vertical="center"/>
    </xf>
    <xf numFmtId="0" fontId="57" fillId="3" borderId="23" xfId="241" applyFont="1" applyFill="1" applyBorder="1" applyAlignment="1">
      <alignment horizontal="center" vertical="center"/>
    </xf>
    <xf numFmtId="168" fontId="57" fillId="3" borderId="23" xfId="241" applyNumberFormat="1" applyFont="1" applyFill="1" applyBorder="1" applyAlignment="1">
      <alignment horizontal="center" vertical="center"/>
    </xf>
    <xf numFmtId="165" fontId="57" fillId="3" borderId="23" xfId="241" applyNumberFormat="1" applyFont="1" applyFill="1" applyBorder="1" applyAlignment="1">
      <alignment horizontal="center" vertical="center"/>
    </xf>
    <xf numFmtId="0" fontId="57" fillId="0" borderId="0" xfId="241" applyFont="1" applyAlignment="1" applyProtection="1">
      <alignment horizontal="left"/>
    </xf>
    <xf numFmtId="0" fontId="57" fillId="0" borderId="0" xfId="241" applyFont="1" applyAlignment="1" applyProtection="1">
      <alignment horizontal="right"/>
    </xf>
    <xf numFmtId="0" fontId="57" fillId="0" borderId="0" xfId="241" applyFont="1" applyAlignment="1" applyProtection="1">
      <alignment horizontal="left"/>
      <protection locked="0"/>
    </xf>
    <xf numFmtId="0" fontId="60" fillId="0" borderId="0" xfId="241" applyFont="1" applyFill="1" applyAlignment="1" applyProtection="1">
      <alignment horizontal="left" vertical="top"/>
    </xf>
    <xf numFmtId="0" fontId="57" fillId="0" borderId="16" xfId="241" applyFont="1" applyBorder="1" applyAlignment="1" applyProtection="1">
      <alignment horizontal="center" vertical="center" wrapText="1"/>
    </xf>
    <xf numFmtId="0" fontId="57" fillId="0" borderId="20" xfId="241" applyFont="1" applyBorder="1" applyAlignment="1" applyProtection="1">
      <alignment wrapText="1"/>
    </xf>
    <xf numFmtId="0" fontId="57" fillId="0" borderId="23" xfId="241" applyFont="1" applyBorder="1" applyAlignment="1" applyProtection="1">
      <alignment wrapText="1"/>
    </xf>
    <xf numFmtId="0" fontId="57" fillId="0" borderId="24" xfId="241" applyFont="1" applyBorder="1" applyAlignment="1" applyProtection="1">
      <alignment horizontal="left"/>
      <protection locked="0"/>
    </xf>
    <xf numFmtId="0" fontId="57" fillId="0" borderId="20" xfId="241" applyFont="1" applyBorder="1" applyAlignment="1" applyProtection="1">
      <alignment horizontal="center" vertical="top"/>
    </xf>
    <xf numFmtId="4" fontId="4" fillId="27" borderId="12" xfId="145" applyBorder="1" applyAlignment="1" applyProtection="1">
      <alignment horizontal="center" vertical="center"/>
      <protection locked="0"/>
    </xf>
    <xf numFmtId="0" fontId="57" fillId="0" borderId="20" xfId="244" applyFont="1" applyBorder="1" applyAlignment="1">
      <alignment horizontal="center" vertical="center"/>
    </xf>
    <xf numFmtId="0" fontId="57" fillId="3" borderId="23" xfId="244" applyFont="1" applyFill="1" applyBorder="1" applyAlignment="1">
      <alignment horizontal="center" vertical="center"/>
    </xf>
    <xf numFmtId="10" fontId="57" fillId="3" borderId="23" xfId="244" applyNumberFormat="1" applyFont="1" applyFill="1" applyBorder="1" applyAlignment="1">
      <alignment horizontal="center" vertical="center"/>
    </xf>
    <xf numFmtId="1" fontId="57" fillId="3" borderId="23" xfId="244" applyNumberFormat="1" applyFont="1" applyFill="1" applyBorder="1" applyAlignment="1">
      <alignment horizontal="center" vertical="center"/>
    </xf>
    <xf numFmtId="0" fontId="57" fillId="0" borderId="23" xfId="244" applyFont="1" applyBorder="1" applyAlignment="1">
      <alignment horizontal="center" vertical="center"/>
    </xf>
    <xf numFmtId="2" fontId="57" fillId="3" borderId="23" xfId="244" applyNumberFormat="1" applyFont="1" applyFill="1" applyBorder="1" applyAlignment="1">
      <alignment horizontal="center" vertical="center"/>
    </xf>
    <xf numFmtId="0" fontId="60" fillId="0" borderId="0" xfId="244" applyFont="1" applyAlignment="1">
      <alignment horizontal="justify" wrapText="1"/>
    </xf>
    <xf numFmtId="0" fontId="60" fillId="0" borderId="0" xfId="244" applyFont="1" applyAlignment="1">
      <alignment horizontal="left"/>
    </xf>
    <xf numFmtId="0" fontId="57" fillId="0" borderId="0" xfId="244" applyFont="1" applyAlignment="1" applyProtection="1">
      <alignment horizontal="left"/>
    </xf>
    <xf numFmtId="0" fontId="57" fillId="0" borderId="0" xfId="244" applyFont="1" applyAlignment="1" applyProtection="1">
      <alignment horizontal="right"/>
    </xf>
    <xf numFmtId="0" fontId="57" fillId="0" borderId="0" xfId="244" applyFont="1" applyAlignment="1" applyProtection="1">
      <alignment horizontal="left"/>
      <protection locked="0"/>
    </xf>
    <xf numFmtId="0" fontId="60" fillId="0" borderId="0" xfId="244" applyFont="1" applyFill="1" applyAlignment="1" applyProtection="1">
      <alignment horizontal="left" vertical="top"/>
    </xf>
    <xf numFmtId="0" fontId="57" fillId="0" borderId="20" xfId="244" applyFont="1" applyBorder="1" applyAlignment="1" applyProtection="1">
      <alignment horizontal="center" vertical="center" wrapText="1"/>
    </xf>
    <xf numFmtId="0" fontId="57" fillId="0" borderId="12" xfId="244" applyFont="1" applyBorder="1" applyAlignment="1" applyProtection="1">
      <alignment horizontal="center" vertical="top"/>
    </xf>
    <xf numFmtId="0" fontId="57" fillId="0" borderId="24" xfId="244" applyFont="1" applyBorder="1" applyAlignment="1" applyProtection="1">
      <alignment horizontal="left"/>
      <protection locked="0"/>
    </xf>
    <xf numFmtId="0" fontId="57" fillId="0" borderId="20" xfId="244" applyFont="1" applyBorder="1" applyAlignment="1" applyProtection="1">
      <alignment horizontal="center" vertical="top"/>
    </xf>
    <xf numFmtId="0" fontId="60" fillId="0" borderId="0" xfId="244" applyFont="1" applyFill="1" applyBorder="1" applyAlignment="1" applyProtection="1">
      <alignment vertical="top"/>
    </xf>
    <xf numFmtId="0" fontId="57" fillId="0" borderId="20" xfId="244" applyFont="1" applyBorder="1" applyAlignment="1" applyProtection="1">
      <alignment horizontal="left" wrapText="1"/>
    </xf>
    <xf numFmtId="0" fontId="57" fillId="0" borderId="23" xfId="244" applyFont="1" applyBorder="1" applyAlignment="1" applyProtection="1">
      <alignment horizontal="left" wrapText="1"/>
    </xf>
    <xf numFmtId="0" fontId="1" fillId="0" borderId="0" xfId="246"/>
    <xf numFmtId="4" fontId="4" fillId="27" borderId="12" xfId="145" applyBorder="1" applyAlignment="1" applyProtection="1">
      <alignment horizontal="center" vertical="center"/>
      <protection locked="0"/>
    </xf>
    <xf numFmtId="0" fontId="60" fillId="0" borderId="0" xfId="246" applyFont="1" applyAlignment="1">
      <alignment horizontal="left"/>
    </xf>
    <xf numFmtId="0" fontId="17" fillId="0" borderId="0" xfId="246" applyFont="1" applyAlignment="1">
      <alignment horizontal="left"/>
    </xf>
    <xf numFmtId="0" fontId="57" fillId="0" borderId="0" xfId="246" applyFont="1" applyAlignment="1" applyProtection="1">
      <alignment horizontal="left"/>
    </xf>
    <xf numFmtId="0" fontId="57" fillId="0" borderId="0" xfId="246" applyFont="1" applyAlignment="1" applyProtection="1">
      <alignment horizontal="right"/>
    </xf>
    <xf numFmtId="0" fontId="57" fillId="0" borderId="0" xfId="246" applyFont="1" applyAlignment="1" applyProtection="1">
      <alignment horizontal="left"/>
      <protection locked="0"/>
    </xf>
    <xf numFmtId="0" fontId="60" fillId="0" borderId="22" xfId="246" applyFont="1" applyBorder="1" applyAlignment="1" applyProtection="1">
      <alignment horizontal="center" vertical="top"/>
      <protection locked="0"/>
    </xf>
    <xf numFmtId="0" fontId="60" fillId="0" borderId="0" xfId="246" applyFont="1" applyBorder="1" applyAlignment="1" applyProtection="1">
      <alignment vertical="top"/>
      <protection locked="0"/>
    </xf>
    <xf numFmtId="0" fontId="57" fillId="0" borderId="24" xfId="246" applyFont="1" applyBorder="1" applyAlignment="1" applyProtection="1">
      <alignment horizontal="left"/>
      <protection locked="0"/>
    </xf>
    <xf numFmtId="0" fontId="17" fillId="0" borderId="18" xfId="246" applyFont="1" applyBorder="1" applyAlignment="1" applyProtection="1">
      <alignment horizontal="center" vertical="center" wrapText="1"/>
    </xf>
    <xf numFmtId="0" fontId="17" fillId="0" borderId="22" xfId="246" applyFont="1" applyBorder="1" applyAlignment="1" applyProtection="1">
      <alignment horizontal="center" vertical="center" wrapText="1"/>
    </xf>
    <xf numFmtId="0" fontId="60" fillId="0" borderId="12" xfId="246" applyFont="1" applyBorder="1" applyAlignment="1" applyProtection="1">
      <alignment horizontal="center" vertical="center"/>
    </xf>
    <xf numFmtId="0" fontId="60" fillId="0" borderId="20" xfId="246" applyFont="1" applyBorder="1" applyAlignment="1" applyProtection="1">
      <alignment horizontal="center" vertical="center"/>
    </xf>
    <xf numFmtId="0" fontId="17" fillId="0" borderId="18" xfId="246" applyFont="1" applyBorder="1" applyAlignment="1" applyProtection="1">
      <alignment wrapText="1"/>
    </xf>
    <xf numFmtId="0" fontId="17" fillId="0" borderId="0" xfId="246" applyFont="1" applyBorder="1" applyAlignment="1" applyProtection="1">
      <alignment horizontal="left" wrapText="1"/>
      <protection locked="0"/>
    </xf>
    <xf numFmtId="0" fontId="17" fillId="0" borderId="0" xfId="246" applyFont="1" applyBorder="1" applyAlignment="1" applyProtection="1">
      <alignment horizontal="center"/>
      <protection locked="0"/>
    </xf>
    <xf numFmtId="0" fontId="57" fillId="0" borderId="0" xfId="246" applyFont="1" applyBorder="1" applyAlignment="1" applyProtection="1">
      <alignment horizontal="left"/>
      <protection locked="0"/>
    </xf>
    <xf numFmtId="4" fontId="67" fillId="27" borderId="12" xfId="145" applyFont="1" applyBorder="1" applyAlignment="1" applyProtection="1">
      <alignment horizontal="center" vertical="center"/>
      <protection locked="0"/>
    </xf>
    <xf numFmtId="10" fontId="57" fillId="0" borderId="0" xfId="247" applyNumberFormat="1" applyFont="1" applyBorder="1" applyAlignment="1" applyProtection="1">
      <alignment horizontal="center"/>
      <protection locked="0"/>
    </xf>
    <xf numFmtId="0" fontId="57" fillId="0" borderId="0" xfId="247" applyFont="1" applyAlignment="1" applyProtection="1">
      <alignment horizontal="center"/>
      <protection locked="0"/>
    </xf>
    <xf numFmtId="49" fontId="57" fillId="0" borderId="20" xfId="247" applyNumberFormat="1" applyFont="1" applyBorder="1" applyAlignment="1" applyProtection="1">
      <alignment horizontal="center" vertical="center"/>
    </xf>
    <xf numFmtId="0" fontId="1" fillId="0" borderId="0" xfId="247"/>
    <xf numFmtId="0" fontId="57" fillId="0" borderId="0" xfId="247" applyFont="1" applyAlignment="1">
      <alignment horizontal="right"/>
    </xf>
    <xf numFmtId="0" fontId="59" fillId="0" borderId="0" xfId="247" applyNumberFormat="1" applyFont="1" applyBorder="1" applyAlignment="1">
      <alignment horizontal="left"/>
    </xf>
    <xf numFmtId="0" fontId="57" fillId="0" borderId="0" xfId="247" applyNumberFormat="1" applyFont="1" applyBorder="1" applyAlignment="1">
      <alignment horizontal="left"/>
    </xf>
    <xf numFmtId="0" fontId="57" fillId="0" borderId="0" xfId="247" applyNumberFormat="1" applyFont="1" applyBorder="1" applyAlignment="1">
      <alignment horizontal="center"/>
    </xf>
    <xf numFmtId="9" fontId="57" fillId="0" borderId="0" xfId="247" applyNumberFormat="1" applyFont="1" applyAlignment="1">
      <alignment horizontal="left"/>
    </xf>
    <xf numFmtId="0" fontId="66" fillId="0" borderId="0" xfId="247" applyFont="1" applyAlignment="1">
      <alignment horizontal="right"/>
    </xf>
    <xf numFmtId="0" fontId="57" fillId="0" borderId="0" xfId="247" applyNumberFormat="1" applyFont="1" applyBorder="1" applyAlignment="1" applyProtection="1">
      <alignment horizontal="center"/>
    </xf>
    <xf numFmtId="0" fontId="57" fillId="0" borderId="0" xfId="247" applyFont="1" applyAlignment="1" applyProtection="1">
      <alignment horizontal="left"/>
      <protection locked="0"/>
    </xf>
    <xf numFmtId="0" fontId="57" fillId="0" borderId="20" xfId="247" applyNumberFormat="1" applyFont="1" applyBorder="1" applyAlignment="1" applyProtection="1">
      <alignment horizontal="center" vertical="center" wrapText="1"/>
    </xf>
    <xf numFmtId="0" fontId="57" fillId="0" borderId="12" xfId="247" applyNumberFormat="1" applyFont="1" applyBorder="1" applyAlignment="1" applyProtection="1">
      <alignment horizontal="center" vertical="center" wrapText="1"/>
    </xf>
    <xf numFmtId="0" fontId="57" fillId="0" borderId="0" xfId="247" applyNumberFormat="1" applyFont="1" applyBorder="1" applyAlignment="1" applyProtection="1">
      <alignment horizontal="left"/>
    </xf>
    <xf numFmtId="0" fontId="57" fillId="0" borderId="0" xfId="247" applyNumberFormat="1" applyFont="1" applyBorder="1" applyAlignment="1" applyProtection="1">
      <alignment horizontal="right"/>
    </xf>
    <xf numFmtId="0" fontId="57" fillId="0" borderId="20" xfId="247" applyNumberFormat="1" applyFont="1" applyBorder="1" applyAlignment="1" applyProtection="1">
      <alignment horizontal="center" vertical="center"/>
    </xf>
    <xf numFmtId="0" fontId="57" fillId="0" borderId="12" xfId="247" applyNumberFormat="1" applyFont="1" applyBorder="1" applyAlignment="1" applyProtection="1">
      <alignment horizontal="center" vertical="center"/>
    </xf>
    <xf numFmtId="0" fontId="57" fillId="0" borderId="12" xfId="247" applyNumberFormat="1" applyFont="1" applyBorder="1" applyAlignment="1" applyProtection="1">
      <alignment vertical="center" wrapText="1"/>
    </xf>
    <xf numFmtId="0" fontId="57" fillId="3" borderId="23" xfId="247" applyFont="1" applyFill="1" applyBorder="1" applyAlignment="1" applyProtection="1">
      <alignment horizontal="center" vertical="center"/>
    </xf>
    <xf numFmtId="1" fontId="57" fillId="3" borderId="23" xfId="247" applyNumberFormat="1" applyFont="1" applyFill="1" applyBorder="1" applyAlignment="1" applyProtection="1">
      <alignment horizontal="center" vertical="center"/>
    </xf>
    <xf numFmtId="0" fontId="57" fillId="0" borderId="24" xfId="247" applyFont="1" applyBorder="1" applyAlignment="1" applyProtection="1">
      <protection locked="0"/>
    </xf>
    <xf numFmtId="49" fontId="57" fillId="0" borderId="20" xfId="247" applyNumberFormat="1" applyFont="1" applyBorder="1" applyAlignment="1" applyProtection="1">
      <alignment horizontal="center" vertical="center" wrapText="1"/>
    </xf>
    <xf numFmtId="0" fontId="1" fillId="0" borderId="0" xfId="249"/>
    <xf numFmtId="0" fontId="57" fillId="0" borderId="0" xfId="249" applyFont="1" applyAlignment="1">
      <alignment horizontal="right"/>
    </xf>
    <xf numFmtId="0" fontId="59" fillId="0" borderId="0" xfId="249" applyNumberFormat="1" applyFont="1" applyBorder="1" applyAlignment="1">
      <alignment horizontal="left"/>
    </xf>
    <xf numFmtId="0" fontId="57" fillId="0" borderId="0" xfId="249" applyNumberFormat="1" applyFont="1" applyBorder="1" applyAlignment="1">
      <alignment horizontal="left"/>
    </xf>
    <xf numFmtId="0" fontId="57" fillId="0" borderId="0" xfId="249" applyNumberFormat="1" applyFont="1" applyBorder="1" applyAlignment="1">
      <alignment horizontal="center"/>
    </xf>
    <xf numFmtId="9" fontId="57" fillId="0" borderId="0" xfId="249" applyNumberFormat="1" applyFont="1" applyAlignment="1">
      <alignment horizontal="left"/>
    </xf>
    <xf numFmtId="0" fontId="66" fillId="0" borderId="0" xfId="249" applyFont="1" applyAlignment="1">
      <alignment horizontal="right"/>
    </xf>
    <xf numFmtId="0" fontId="57" fillId="0" borderId="0" xfId="249" applyNumberFormat="1" applyFont="1" applyBorder="1" applyAlignment="1" applyProtection="1">
      <alignment horizontal="center"/>
    </xf>
    <xf numFmtId="0" fontId="60" fillId="0" borderId="0" xfId="249" applyFont="1" applyBorder="1" applyAlignment="1" applyProtection="1">
      <alignment vertical="top"/>
      <protection locked="0"/>
    </xf>
    <xf numFmtId="0" fontId="60" fillId="0" borderId="0" xfId="249" applyFont="1" applyBorder="1" applyAlignment="1" applyProtection="1">
      <alignment horizontal="center" vertical="top"/>
      <protection locked="0"/>
    </xf>
    <xf numFmtId="0" fontId="57" fillId="0" borderId="20" xfId="249" applyNumberFormat="1" applyFont="1" applyBorder="1" applyAlignment="1" applyProtection="1">
      <alignment horizontal="center" vertical="center" wrapText="1"/>
    </xf>
    <xf numFmtId="0" fontId="57" fillId="0" borderId="0" xfId="249" applyNumberFormat="1" applyFont="1" applyBorder="1" applyAlignment="1" applyProtection="1">
      <alignment horizontal="left"/>
    </xf>
    <xf numFmtId="0" fontId="57" fillId="0" borderId="0" xfId="249" applyNumberFormat="1" applyFont="1" applyBorder="1" applyAlignment="1" applyProtection="1">
      <alignment horizontal="right"/>
    </xf>
    <xf numFmtId="0" fontId="57" fillId="0" borderId="20" xfId="249" applyNumberFormat="1" applyFont="1" applyBorder="1" applyAlignment="1" applyProtection="1">
      <alignment horizontal="center" vertical="center"/>
    </xf>
    <xf numFmtId="0" fontId="57" fillId="3" borderId="23" xfId="249" applyFont="1" applyFill="1" applyBorder="1" applyAlignment="1" applyProtection="1">
      <alignment horizontal="center" vertical="center"/>
    </xf>
    <xf numFmtId="1" fontId="57" fillId="3" borderId="23" xfId="249" applyNumberFormat="1" applyFont="1" applyFill="1" applyBorder="1" applyAlignment="1" applyProtection="1">
      <alignment horizontal="center" vertical="center"/>
    </xf>
    <xf numFmtId="0" fontId="57" fillId="0" borderId="24" xfId="249" applyFont="1" applyBorder="1" applyAlignment="1" applyProtection="1">
      <protection locked="0"/>
    </xf>
    <xf numFmtId="0" fontId="57" fillId="0" borderId="0" xfId="249" applyNumberFormat="1" applyFont="1" applyBorder="1" applyAlignment="1" applyProtection="1">
      <alignment horizontal="center" vertical="top"/>
    </xf>
    <xf numFmtId="0" fontId="57" fillId="0" borderId="18" xfId="249" applyNumberFormat="1" applyFont="1" applyBorder="1" applyAlignment="1" applyProtection="1">
      <alignment horizontal="center" vertical="center"/>
    </xf>
    <xf numFmtId="0" fontId="57" fillId="0" borderId="18" xfId="249" applyNumberFormat="1" applyFont="1" applyBorder="1" applyAlignment="1" applyProtection="1">
      <alignment vertical="center" wrapText="1"/>
    </xf>
    <xf numFmtId="49" fontId="57" fillId="0" borderId="20" xfId="249" applyNumberFormat="1" applyFont="1" applyBorder="1" applyAlignment="1" applyProtection="1">
      <alignment horizontal="center" vertical="center" wrapText="1"/>
    </xf>
    <xf numFmtId="0" fontId="57" fillId="3" borderId="20" xfId="249" applyNumberFormat="1" applyFont="1" applyFill="1" applyBorder="1" applyAlignment="1" applyProtection="1">
      <alignment vertical="center" wrapText="1"/>
    </xf>
    <xf numFmtId="0" fontId="57" fillId="3" borderId="20" xfId="249" applyNumberFormat="1" applyFont="1" applyFill="1" applyBorder="1" applyAlignment="1" applyProtection="1">
      <alignment vertical="center"/>
    </xf>
    <xf numFmtId="0" fontId="57" fillId="0" borderId="0" xfId="249" applyNumberFormat="1" applyFont="1" applyBorder="1" applyAlignment="1" applyProtection="1">
      <alignment horizontal="center"/>
      <protection locked="0"/>
    </xf>
    <xf numFmtId="0" fontId="57" fillId="0" borderId="0" xfId="249" applyNumberFormat="1" applyFont="1" applyBorder="1" applyAlignment="1" applyProtection="1">
      <alignment horizontal="center" vertical="top"/>
      <protection locked="0"/>
    </xf>
    <xf numFmtId="0" fontId="57" fillId="0" borderId="0" xfId="249" applyNumberFormat="1" applyFont="1" applyBorder="1" applyAlignment="1" applyProtection="1">
      <alignment horizontal="left"/>
      <protection locked="0"/>
    </xf>
    <xf numFmtId="0" fontId="57" fillId="0" borderId="0" xfId="249" applyFont="1" applyBorder="1" applyAlignment="1" applyProtection="1">
      <protection locked="0"/>
    </xf>
    <xf numFmtId="4" fontId="4" fillId="27" borderId="12" xfId="145" applyFont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8" fillId="0" borderId="12" xfId="252" applyBorder="1" applyAlignment="1">
      <alignment horizontal="center" vertical="center"/>
    </xf>
    <xf numFmtId="4" fontId="57" fillId="3" borderId="23" xfId="23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57" fillId="3" borderId="23" xfId="241" applyNumberFormat="1" applyFont="1" applyFill="1" applyBorder="1" applyAlignment="1">
      <alignment horizontal="center" vertical="center"/>
    </xf>
    <xf numFmtId="164" fontId="57" fillId="3" borderId="23" xfId="244" applyNumberFormat="1" applyFont="1" applyFill="1" applyBorder="1" applyAlignment="1">
      <alignment horizontal="center" vertical="center"/>
    </xf>
    <xf numFmtId="9" fontId="4" fillId="27" borderId="12" xfId="145" applyNumberFormat="1" applyBorder="1" applyAlignment="1" applyProtection="1">
      <alignment horizontal="center" vertical="center"/>
      <protection locked="0"/>
    </xf>
    <xf numFmtId="184" fontId="4" fillId="27" borderId="12" xfId="145" applyNumberFormat="1" applyBorder="1" applyAlignment="1" applyProtection="1">
      <alignment horizontal="center" vertical="center"/>
      <protection locked="0"/>
    </xf>
    <xf numFmtId="4" fontId="0" fillId="0" borderId="0" xfId="0" applyNumberFormat="1"/>
    <xf numFmtId="2" fontId="4" fillId="27" borderId="12" xfId="145" applyNumberFormat="1" applyBorder="1" applyAlignment="1" applyProtection="1">
      <alignment horizontal="center" vertical="center"/>
      <protection locked="0"/>
    </xf>
    <xf numFmtId="4" fontId="4" fillId="27" borderId="12" xfId="145" applyNumberFormat="1" applyBorder="1" applyAlignment="1" applyProtection="1">
      <alignment horizontal="center" vertical="center"/>
      <protection locked="0"/>
    </xf>
    <xf numFmtId="0" fontId="57" fillId="0" borderId="0" xfId="1" applyFont="1" applyAlignment="1" applyProtection="1">
      <alignment horizontal="left"/>
      <protection locked="0"/>
    </xf>
    <xf numFmtId="0" fontId="57" fillId="0" borderId="18" xfId="1" applyFont="1" applyBorder="1" applyAlignment="1" applyProtection="1">
      <alignment horizontal="center" vertical="center"/>
      <protection locked="0"/>
    </xf>
    <xf numFmtId="0" fontId="57" fillId="0" borderId="0" xfId="224" applyFont="1" applyBorder="1" applyAlignment="1" applyProtection="1">
      <alignment vertical="center"/>
      <protection locked="0"/>
    </xf>
    <xf numFmtId="0" fontId="57" fillId="0" borderId="0" xfId="224" applyFont="1" applyAlignment="1" applyProtection="1">
      <protection locked="0"/>
    </xf>
    <xf numFmtId="0" fontId="57" fillId="0" borderId="0" xfId="224" applyFont="1" applyAlignment="1" applyProtection="1">
      <alignment vertical="center"/>
      <protection locked="0"/>
    </xf>
    <xf numFmtId="185" fontId="4" fillId="27" borderId="12" xfId="145" applyNumberFormat="1" applyBorder="1" applyAlignment="1" applyProtection="1">
      <alignment horizontal="center" vertical="center"/>
      <protection locked="0"/>
    </xf>
    <xf numFmtId="0" fontId="58" fillId="0" borderId="0" xfId="1" applyNumberFormat="1" applyFont="1" applyBorder="1" applyAlignment="1" applyProtection="1">
      <alignment horizontal="center" wrapText="1"/>
    </xf>
    <xf numFmtId="4" fontId="4" fillId="27" borderId="20" xfId="145" applyBorder="1" applyAlignment="1" applyProtection="1">
      <alignment horizontal="center" vertical="center"/>
    </xf>
    <xf numFmtId="4" fontId="4" fillId="27" borderId="18" xfId="145" applyBorder="1" applyAlignment="1" applyProtection="1">
      <alignment horizontal="center" vertical="center"/>
    </xf>
    <xf numFmtId="4" fontId="4" fillId="27" borderId="19" xfId="145" applyBorder="1" applyAlignment="1" applyProtection="1">
      <alignment horizontal="center" vertical="center"/>
    </xf>
    <xf numFmtId="0" fontId="60" fillId="0" borderId="22" xfId="1" applyFont="1" applyBorder="1" applyAlignment="1" applyProtection="1">
      <alignment horizontal="center" vertical="top"/>
      <protection locked="0"/>
    </xf>
    <xf numFmtId="0" fontId="61" fillId="0" borderId="0" xfId="224" applyNumberFormat="1" applyFont="1" applyBorder="1" applyAlignment="1" applyProtection="1">
      <alignment horizontal="center"/>
    </xf>
    <xf numFmtId="0" fontId="60" fillId="0" borderId="22" xfId="224" applyFont="1" applyBorder="1" applyAlignment="1" applyProtection="1">
      <alignment horizontal="center" vertical="top"/>
      <protection locked="0"/>
    </xf>
    <xf numFmtId="0" fontId="60" fillId="0" borderId="0" xfId="224" applyFont="1" applyBorder="1" applyAlignment="1" applyProtection="1">
      <alignment horizontal="center" vertical="center"/>
      <protection locked="0"/>
    </xf>
    <xf numFmtId="0" fontId="60" fillId="0" borderId="22" xfId="224" applyFont="1" applyBorder="1" applyAlignment="1" applyProtection="1">
      <alignment horizontal="center" vertical="center"/>
      <protection locked="0"/>
    </xf>
    <xf numFmtId="0" fontId="57" fillId="0" borderId="0" xfId="224" applyNumberFormat="1" applyFont="1" applyBorder="1" applyAlignment="1" applyProtection="1">
      <alignment horizontal="center"/>
    </xf>
    <xf numFmtId="0" fontId="57" fillId="0" borderId="24" xfId="224" applyFont="1" applyBorder="1" applyAlignment="1" applyProtection="1">
      <alignment horizontal="center" vertical="center"/>
      <protection locked="0"/>
    </xf>
    <xf numFmtId="0" fontId="57" fillId="0" borderId="20" xfId="191" applyNumberFormat="1" applyFont="1" applyBorder="1" applyAlignment="1" applyProtection="1">
      <alignment horizontal="center" vertical="center" wrapText="1"/>
    </xf>
    <xf numFmtId="0" fontId="57" fillId="0" borderId="18" xfId="191" applyNumberFormat="1" applyFont="1" applyBorder="1" applyAlignment="1" applyProtection="1">
      <alignment horizontal="center" vertical="center" wrapText="1"/>
    </xf>
    <xf numFmtId="0" fontId="57" fillId="0" borderId="19" xfId="191" applyNumberFormat="1" applyFont="1" applyBorder="1" applyAlignment="1" applyProtection="1">
      <alignment horizontal="center" vertical="center" wrapText="1"/>
    </xf>
    <xf numFmtId="0" fontId="57" fillId="0" borderId="0" xfId="191" applyFont="1" applyBorder="1" applyAlignment="1" applyProtection="1">
      <alignment horizontal="center" vertical="center"/>
      <protection locked="0"/>
    </xf>
    <xf numFmtId="0" fontId="61" fillId="0" borderId="0" xfId="191" applyNumberFormat="1" applyFont="1" applyBorder="1" applyAlignment="1" applyProtection="1">
      <alignment horizontal="center" wrapText="1"/>
    </xf>
    <xf numFmtId="0" fontId="60" fillId="0" borderId="24" xfId="191" applyNumberFormat="1" applyFont="1" applyBorder="1" applyAlignment="1" applyProtection="1">
      <alignment horizontal="center"/>
    </xf>
    <xf numFmtId="0" fontId="61" fillId="0" borderId="0" xfId="238" applyFont="1" applyAlignment="1" applyProtection="1">
      <alignment horizontal="center"/>
    </xf>
    <xf numFmtId="0" fontId="60" fillId="0" borderId="0" xfId="238" applyFont="1" applyFill="1" applyBorder="1" applyAlignment="1" applyProtection="1">
      <alignment horizontal="center" vertical="center"/>
    </xf>
    <xf numFmtId="0" fontId="57" fillId="0" borderId="21" xfId="238" applyFont="1" applyBorder="1" applyAlignment="1" applyProtection="1">
      <alignment horizontal="center" vertical="center" wrapText="1"/>
    </xf>
    <xf numFmtId="0" fontId="57" fillId="0" borderId="23" xfId="238" applyFont="1" applyBorder="1" applyAlignment="1" applyProtection="1">
      <alignment horizontal="center" vertical="center" wrapText="1"/>
    </xf>
    <xf numFmtId="0" fontId="57" fillId="0" borderId="20" xfId="238" applyFont="1" applyBorder="1" applyAlignment="1" applyProtection="1">
      <alignment horizontal="center" vertical="center" wrapText="1"/>
    </xf>
    <xf numFmtId="0" fontId="57" fillId="0" borderId="19" xfId="238" applyFont="1" applyBorder="1" applyAlignment="1" applyProtection="1">
      <alignment horizontal="center" vertical="center" wrapText="1"/>
    </xf>
    <xf numFmtId="0" fontId="57" fillId="0" borderId="16" xfId="238" applyFont="1" applyBorder="1" applyAlignment="1" applyProtection="1">
      <alignment horizontal="center" vertical="center" wrapText="1"/>
    </xf>
    <xf numFmtId="0" fontId="57" fillId="0" borderId="17" xfId="238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7" fillId="0" borderId="0" xfId="238" applyFont="1" applyBorder="1" applyAlignment="1" applyProtection="1">
      <alignment horizontal="center" vertical="center"/>
      <protection locked="0"/>
    </xf>
    <xf numFmtId="0" fontId="57" fillId="0" borderId="24" xfId="238" applyFont="1" applyBorder="1" applyAlignment="1" applyProtection="1">
      <alignment horizontal="center" vertical="center"/>
      <protection locked="0"/>
    </xf>
    <xf numFmtId="0" fontId="60" fillId="0" borderId="22" xfId="238" applyFont="1" applyBorder="1" applyAlignment="1" applyProtection="1">
      <alignment horizontal="center" vertical="top"/>
      <protection locked="0"/>
    </xf>
    <xf numFmtId="0" fontId="60" fillId="0" borderId="0" xfId="238" applyFont="1" applyBorder="1" applyAlignment="1" applyProtection="1">
      <alignment horizontal="center" vertical="center"/>
      <protection locked="0"/>
    </xf>
    <xf numFmtId="0" fontId="60" fillId="0" borderId="22" xfId="238" applyFont="1" applyBorder="1" applyAlignment="1" applyProtection="1">
      <alignment horizontal="center" vertical="center"/>
      <protection locked="0"/>
    </xf>
    <xf numFmtId="0" fontId="61" fillId="0" borderId="0" xfId="241" applyFont="1" applyAlignment="1" applyProtection="1">
      <alignment horizontal="center"/>
    </xf>
    <xf numFmtId="0" fontId="60" fillId="0" borderId="0" xfId="241" applyFont="1" applyFill="1" applyBorder="1" applyAlignment="1" applyProtection="1">
      <alignment horizontal="center" vertical="top"/>
    </xf>
    <xf numFmtId="0" fontId="57" fillId="0" borderId="16" xfId="241" applyFont="1" applyBorder="1" applyAlignment="1" applyProtection="1">
      <alignment horizontal="center" vertical="center" wrapText="1"/>
    </xf>
    <xf numFmtId="0" fontId="57" fillId="0" borderId="17" xfId="241" applyFont="1" applyBorder="1" applyAlignment="1" applyProtection="1">
      <alignment horizontal="center" vertical="center" wrapText="1"/>
    </xf>
    <xf numFmtId="0" fontId="57" fillId="0" borderId="20" xfId="241" applyFont="1" applyBorder="1" applyAlignment="1" applyProtection="1">
      <alignment horizontal="center" vertical="center" wrapText="1"/>
    </xf>
    <xf numFmtId="0" fontId="57" fillId="0" borderId="19" xfId="241" applyFont="1" applyBorder="1" applyAlignment="1" applyProtection="1">
      <alignment horizontal="center" vertical="center" wrapText="1"/>
    </xf>
    <xf numFmtId="0" fontId="57" fillId="0" borderId="21" xfId="241" applyFont="1" applyBorder="1" applyAlignment="1" applyProtection="1">
      <alignment horizontal="center" vertical="center" wrapText="1"/>
    </xf>
    <xf numFmtId="0" fontId="57" fillId="0" borderId="23" xfId="241" applyFont="1" applyBorder="1" applyAlignment="1" applyProtection="1">
      <alignment horizontal="center" vertical="center" wrapText="1"/>
    </xf>
    <xf numFmtId="0" fontId="57" fillId="0" borderId="0" xfId="241" applyFont="1" applyBorder="1" applyAlignment="1" applyProtection="1">
      <alignment horizontal="center"/>
      <protection locked="0"/>
    </xf>
    <xf numFmtId="0" fontId="57" fillId="0" borderId="24" xfId="241" applyFont="1" applyBorder="1" applyAlignment="1" applyProtection="1">
      <alignment horizontal="center"/>
      <protection locked="0"/>
    </xf>
    <xf numFmtId="0" fontId="60" fillId="0" borderId="0" xfId="241" applyFont="1" applyBorder="1" applyAlignment="1" applyProtection="1">
      <alignment horizontal="center" vertical="top"/>
      <protection locked="0"/>
    </xf>
    <xf numFmtId="0" fontId="60" fillId="0" borderId="0" xfId="241" applyFont="1" applyBorder="1" applyAlignment="1" applyProtection="1">
      <alignment horizontal="center" vertical="center"/>
      <protection locked="0"/>
    </xf>
    <xf numFmtId="0" fontId="61" fillId="0" borderId="0" xfId="244" applyFont="1" applyAlignment="1" applyProtection="1">
      <alignment horizontal="center"/>
    </xf>
    <xf numFmtId="0" fontId="57" fillId="0" borderId="16" xfId="244" applyFont="1" applyBorder="1" applyAlignment="1" applyProtection="1">
      <alignment horizontal="center" vertical="center" wrapText="1"/>
    </xf>
    <xf numFmtId="0" fontId="57" fillId="0" borderId="17" xfId="244" applyFont="1" applyBorder="1" applyAlignment="1" applyProtection="1">
      <alignment horizontal="center" vertical="center" wrapText="1"/>
    </xf>
    <xf numFmtId="0" fontId="57" fillId="0" borderId="20" xfId="244" applyFont="1" applyBorder="1" applyAlignment="1" applyProtection="1">
      <alignment horizontal="center" vertical="center" wrapText="1"/>
    </xf>
    <xf numFmtId="0" fontId="57" fillId="0" borderId="19" xfId="244" applyFont="1" applyBorder="1" applyAlignment="1" applyProtection="1">
      <alignment horizontal="center" vertical="center" wrapText="1"/>
    </xf>
    <xf numFmtId="0" fontId="57" fillId="0" borderId="0" xfId="244" applyFont="1" applyBorder="1" applyAlignment="1" applyProtection="1">
      <alignment horizontal="center"/>
      <protection locked="0"/>
    </xf>
    <xf numFmtId="0" fontId="57" fillId="0" borderId="24" xfId="244" applyFont="1" applyBorder="1" applyAlignment="1" applyProtection="1">
      <alignment horizontal="center"/>
      <protection locked="0"/>
    </xf>
    <xf numFmtId="0" fontId="60" fillId="0" borderId="0" xfId="244" applyFont="1" applyBorder="1" applyAlignment="1" applyProtection="1">
      <alignment horizontal="center" vertical="top"/>
      <protection locked="0"/>
    </xf>
    <xf numFmtId="0" fontId="60" fillId="0" borderId="0" xfId="244" applyFont="1" applyBorder="1" applyAlignment="1" applyProtection="1">
      <alignment horizontal="center" vertical="center"/>
      <protection locked="0"/>
    </xf>
    <xf numFmtId="0" fontId="60" fillId="0" borderId="0" xfId="246" applyFont="1" applyBorder="1" applyAlignment="1" applyProtection="1">
      <alignment horizontal="center" vertical="top"/>
      <protection locked="0"/>
    </xf>
    <xf numFmtId="0" fontId="17" fillId="0" borderId="18" xfId="246" applyFont="1" applyBorder="1" applyAlignment="1" applyProtection="1">
      <alignment horizontal="center" vertical="center" wrapText="1"/>
    </xf>
    <xf numFmtId="0" fontId="64" fillId="0" borderId="22" xfId="246" applyFont="1" applyBorder="1" applyAlignment="1" applyProtection="1">
      <alignment horizontal="justify" wrapText="1"/>
    </xf>
    <xf numFmtId="0" fontId="60" fillId="0" borderId="22" xfId="246" applyFont="1" applyBorder="1" applyAlignment="1" applyProtection="1">
      <alignment horizontal="justify" wrapText="1"/>
    </xf>
    <xf numFmtId="0" fontId="64" fillId="0" borderId="24" xfId="246" applyFont="1" applyBorder="1" applyAlignment="1" applyProtection="1">
      <alignment horizontal="justify" wrapText="1"/>
    </xf>
    <xf numFmtId="0" fontId="60" fillId="0" borderId="24" xfId="246" applyFont="1" applyBorder="1" applyAlignment="1" applyProtection="1">
      <alignment horizontal="justify" wrapText="1"/>
    </xf>
    <xf numFmtId="0" fontId="57" fillId="0" borderId="24" xfId="246" applyFont="1" applyBorder="1" applyAlignment="1" applyProtection="1">
      <alignment horizontal="center"/>
      <protection locked="0"/>
    </xf>
    <xf numFmtId="0" fontId="57" fillId="0" borderId="0" xfId="246" applyFont="1" applyBorder="1" applyAlignment="1">
      <alignment horizontal="center"/>
    </xf>
    <xf numFmtId="0" fontId="60" fillId="0" borderId="0" xfId="246" applyFont="1" applyBorder="1" applyAlignment="1" applyProtection="1">
      <alignment horizontal="center" vertical="center"/>
      <protection locked="0"/>
    </xf>
    <xf numFmtId="0" fontId="60" fillId="0" borderId="0" xfId="246" applyFont="1" applyBorder="1" applyAlignment="1">
      <alignment horizontal="center" vertical="center"/>
    </xf>
    <xf numFmtId="0" fontId="59" fillId="0" borderId="0" xfId="246" applyFont="1" applyAlignment="1" applyProtection="1">
      <alignment horizontal="center"/>
    </xf>
    <xf numFmtId="0" fontId="60" fillId="0" borderId="22" xfId="247" applyFont="1" applyBorder="1" applyAlignment="1" applyProtection="1">
      <alignment horizontal="center" vertical="top"/>
      <protection locked="0"/>
    </xf>
    <xf numFmtId="0" fontId="60" fillId="0" borderId="0" xfId="247" applyFont="1" applyBorder="1" applyAlignment="1" applyProtection="1">
      <alignment horizontal="center" vertical="center"/>
      <protection locked="0"/>
    </xf>
    <xf numFmtId="0" fontId="60" fillId="0" borderId="0" xfId="247" applyFont="1" applyBorder="1" applyAlignment="1">
      <alignment horizontal="center" vertical="center"/>
    </xf>
    <xf numFmtId="0" fontId="57" fillId="0" borderId="0" xfId="247" applyNumberFormat="1" applyFont="1" applyBorder="1" applyAlignment="1" applyProtection="1">
      <alignment horizontal="center" wrapText="1"/>
    </xf>
    <xf numFmtId="0" fontId="61" fillId="0" borderId="0" xfId="247" applyNumberFormat="1" applyFont="1" applyBorder="1" applyAlignment="1" applyProtection="1">
      <alignment horizontal="center"/>
    </xf>
    <xf numFmtId="4" fontId="4" fillId="27" borderId="0" xfId="145" applyBorder="1" applyAlignment="1" applyProtection="1">
      <alignment horizontal="center" vertical="center"/>
    </xf>
    <xf numFmtId="0" fontId="57" fillId="0" borderId="24" xfId="247" applyFont="1" applyBorder="1" applyAlignment="1" applyProtection="1">
      <alignment horizontal="center"/>
      <protection locked="0"/>
    </xf>
    <xf numFmtId="0" fontId="57" fillId="0" borderId="0" xfId="247" applyFont="1" applyBorder="1" applyAlignment="1">
      <alignment horizontal="center"/>
    </xf>
    <xf numFmtId="0" fontId="61" fillId="0" borderId="0" xfId="249" applyNumberFormat="1" applyFont="1" applyBorder="1" applyAlignment="1" applyProtection="1">
      <alignment horizontal="center"/>
    </xf>
    <xf numFmtId="0" fontId="57" fillId="0" borderId="0" xfId="249" applyFont="1" applyBorder="1" applyAlignment="1">
      <alignment horizontal="center"/>
    </xf>
    <xf numFmtId="0" fontId="60" fillId="0" borderId="0" xfId="249" applyFont="1" applyBorder="1" applyAlignment="1" applyProtection="1">
      <alignment horizontal="center" vertical="center"/>
      <protection locked="0"/>
    </xf>
    <xf numFmtId="0" fontId="60" fillId="0" borderId="0" xfId="249" applyFont="1" applyBorder="1" applyAlignment="1">
      <alignment horizontal="center" vertical="center"/>
    </xf>
  </cellXfs>
  <cellStyles count="253">
    <cellStyle name="%" xfId="2"/>
    <cellStyle name="%_Inputs" xfId="3"/>
    <cellStyle name="%_Inputs (const)" xfId="4"/>
    <cellStyle name="%_Inputs Co" xfId="5"/>
    <cellStyle name="_Model_RAB Мой" xfId="6"/>
    <cellStyle name="_Model_RAB_MRSK_svod" xfId="7"/>
    <cellStyle name="_выручка по присоединениям2" xfId="8"/>
    <cellStyle name="_Исходные данные для модели" xfId="9"/>
    <cellStyle name="_МОДЕЛЬ_1 (2)" xfId="10"/>
    <cellStyle name="_НВВ 2009 постатейно свод по филиалам_09_02_09" xfId="11"/>
    <cellStyle name="_НВВ 2009 постатейно свод по филиалам_для Валентина" xfId="12"/>
    <cellStyle name="_Омск" xfId="13"/>
    <cellStyle name="_пр 5 тариф RAB" xfId="14"/>
    <cellStyle name="_Предожение _ДБП_2009 г ( согласованные БП)  (2)" xfId="15"/>
    <cellStyle name="_Приложение МТС-3-КС" xfId="16"/>
    <cellStyle name="_Приложение-МТС--2-1" xfId="17"/>
    <cellStyle name="_Расчет RAB_22072008" xfId="18"/>
    <cellStyle name="_Расчет RAB_Лен и МОЭСК_с 2010 года_14.04.2009_со сглаж_version 3.0_без ФСК" xfId="19"/>
    <cellStyle name="_Свод по ИПР (2)" xfId="20"/>
    <cellStyle name="_таблицы для расчетов28-04-08_2006-2009_прибыль корр_по ИА" xfId="21"/>
    <cellStyle name="_таблицы для расчетов28-04-08_2006-2009с ИА" xfId="22"/>
    <cellStyle name="_Форма 6  РТК.xls(отчет по Адр пр. ЛО)" xfId="23"/>
    <cellStyle name="_Формат разбивки по МРСК_РСК" xfId="24"/>
    <cellStyle name="_Формат_для Согласования" xfId="25"/>
    <cellStyle name="’ћѓћ‚›‰" xfId="26"/>
    <cellStyle name="”ќђќ‘ћ‚›‰" xfId="27"/>
    <cellStyle name="”љ‘ђћ‚ђќќ›‰" xfId="28"/>
    <cellStyle name="„…ќ…†ќ›‰" xfId="29"/>
    <cellStyle name="‡ђѓћ‹ћ‚ћљ1" xfId="30"/>
    <cellStyle name="‡ђѓћ‹ћ‚ћљ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Ăčďĺđńńűëęŕ" xfId="56"/>
    <cellStyle name="Áĺççŕůčňíűé" xfId="57"/>
    <cellStyle name="Äĺíĺćíűé [0]_(ňŕá 3č)" xfId="58"/>
    <cellStyle name="Äĺíĺćíűé_(ňŕá 3č)" xfId="59"/>
    <cellStyle name="Bad" xfId="60"/>
    <cellStyle name="Calculation" xfId="61"/>
    <cellStyle name="Check Cell" xfId="62"/>
    <cellStyle name="Comma [0]_laroux" xfId="63"/>
    <cellStyle name="Comma_laroux" xfId="64"/>
    <cellStyle name="Comma0" xfId="65"/>
    <cellStyle name="Çŕůčňíűé" xfId="66"/>
    <cellStyle name="Currency [0]" xfId="67"/>
    <cellStyle name="Currency_laroux" xfId="68"/>
    <cellStyle name="Currency0" xfId="69"/>
    <cellStyle name="Date" xfId="70"/>
    <cellStyle name="Dates" xfId="71"/>
    <cellStyle name="E-mail" xfId="72"/>
    <cellStyle name="Euro" xfId="73"/>
    <cellStyle name="Explanatory Text" xfId="74"/>
    <cellStyle name="Fixed" xfId="75"/>
    <cellStyle name="Good" xfId="76"/>
    <cellStyle name="Heading" xfId="77"/>
    <cellStyle name="Heading 1" xfId="78"/>
    <cellStyle name="Heading 2" xfId="79"/>
    <cellStyle name="Heading 3" xfId="80"/>
    <cellStyle name="Heading 4" xfId="81"/>
    <cellStyle name="Heading2" xfId="82"/>
    <cellStyle name="Îáű÷íűé__FES" xfId="83"/>
    <cellStyle name="Îňęđűâŕâřŕ˙ń˙ ăčďĺđńńűëęŕ" xfId="84"/>
    <cellStyle name="Input" xfId="85"/>
    <cellStyle name="Inputs" xfId="86"/>
    <cellStyle name="Inputs (const)" xfId="87"/>
    <cellStyle name="Inputs Co" xfId="88"/>
    <cellStyle name="Linked Cell" xfId="89"/>
    <cellStyle name="Neutral" xfId="90"/>
    <cellStyle name="Normal_38" xfId="91"/>
    <cellStyle name="Normal1" xfId="92"/>
    <cellStyle name="Note" xfId="93"/>
    <cellStyle name="Ôčíŕíńîâűé [0]_(ňŕá 3č)" xfId="94"/>
    <cellStyle name="Ôčíŕíńîâűé_(ňŕá 3č)" xfId="95"/>
    <cellStyle name="Output" xfId="96"/>
    <cellStyle name="Price_Body" xfId="97"/>
    <cellStyle name="SAPBEXaggData" xfId="98"/>
    <cellStyle name="SAPBEXaggDataEmph" xfId="99"/>
    <cellStyle name="SAPBEXaggItem" xfId="100"/>
    <cellStyle name="SAPBEXaggItemX" xfId="101"/>
    <cellStyle name="SAPBEXchaText" xfId="102"/>
    <cellStyle name="SAPBEXexcBad7" xfId="103"/>
    <cellStyle name="SAPBEXexcBad8" xfId="104"/>
    <cellStyle name="SAPBEXexcBad9" xfId="105"/>
    <cellStyle name="SAPBEXexcCritical4" xfId="106"/>
    <cellStyle name="SAPBEXexcCritical5" xfId="107"/>
    <cellStyle name="SAPBEXexcCritical6" xfId="108"/>
    <cellStyle name="SAPBEXexcGood1" xfId="109"/>
    <cellStyle name="SAPBEXexcGood2" xfId="110"/>
    <cellStyle name="SAPBEXexcGood3" xfId="111"/>
    <cellStyle name="SAPBEXfilterDrill" xfId="112"/>
    <cellStyle name="SAPBEXfilterItem" xfId="113"/>
    <cellStyle name="SAPBEXfilterText" xfId="114"/>
    <cellStyle name="SAPBEXformats" xfId="115"/>
    <cellStyle name="SAPBEXheaderItem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inputData" xfId="126"/>
    <cellStyle name="SAPBEXresData" xfId="127"/>
    <cellStyle name="SAPBEXresDataEmph" xfId="128"/>
    <cellStyle name="SAPBEXresItem" xfId="129"/>
    <cellStyle name="SAPBEXresItemX" xfId="130"/>
    <cellStyle name="SAPBEXstdData" xfId="131"/>
    <cellStyle name="SAPBEXstdDataEmph" xfId="132"/>
    <cellStyle name="SAPBEXstdItem" xfId="133"/>
    <cellStyle name="SAPBEXstdItemX" xfId="134"/>
    <cellStyle name="SAPBEXtitle" xfId="135"/>
    <cellStyle name="SAPBEXundefined" xfId="136"/>
    <cellStyle name="Table Heading" xfId="137"/>
    <cellStyle name="Title" xfId="138"/>
    <cellStyle name="Total" xfId="139"/>
    <cellStyle name="Warning Text" xfId="140"/>
    <cellStyle name="Беззащитный" xfId="141"/>
    <cellStyle name="Гиперссылка" xfId="252" builtinId="8"/>
    <cellStyle name="Заголовок" xfId="142"/>
    <cellStyle name="ЗаголовокСтолбца" xfId="143"/>
    <cellStyle name="Защитный" xfId="144"/>
    <cellStyle name="Значение" xfId="145"/>
    <cellStyle name="Зоголовок" xfId="146"/>
    <cellStyle name="Итого" xfId="147"/>
    <cellStyle name="Мои наименования показателей" xfId="148"/>
    <cellStyle name="Мой заголовок" xfId="149"/>
    <cellStyle name="Мой заголовок листа" xfId="150"/>
    <cellStyle name="Обычный" xfId="0" builtinId="0"/>
    <cellStyle name="Обычный 10" xfId="224"/>
    <cellStyle name="Обычный 11" xfId="191"/>
    <cellStyle name="Обычный 12" xfId="238"/>
    <cellStyle name="Обычный 15" xfId="241"/>
    <cellStyle name="Обычный 16" xfId="244"/>
    <cellStyle name="Обычный 17" xfId="246"/>
    <cellStyle name="Обычный 18" xfId="247"/>
    <cellStyle name="Обычный 19" xfId="249"/>
    <cellStyle name="Обычный 2" xfId="1"/>
    <cellStyle name="Обычный 2 10" xfId="211"/>
    <cellStyle name="Обычный 2 11" xfId="223"/>
    <cellStyle name="Обычный 2 12" xfId="203"/>
    <cellStyle name="Обычный 2 13" xfId="233"/>
    <cellStyle name="Обычный 2 2" xfId="151"/>
    <cellStyle name="Обычный 2 2 10" xfId="227"/>
    <cellStyle name="Обычный 2 2 11" xfId="210"/>
    <cellStyle name="Обычный 2 2 12" xfId="230"/>
    <cellStyle name="Обычный 2 2 13" xfId="202"/>
    <cellStyle name="Обычный 2 2 14" xfId="234"/>
    <cellStyle name="Обычный 2 2 2" xfId="152"/>
    <cellStyle name="Обычный 2 2 2 10" xfId="209"/>
    <cellStyle name="Обычный 2 2 2 11" xfId="231"/>
    <cellStyle name="Обычный 2 2 2 12" xfId="201"/>
    <cellStyle name="Обычный 2 2 2 13" xfId="235"/>
    <cellStyle name="Обычный 2 2 2 2" xfId="153"/>
    <cellStyle name="Обычный 2 2 2 2 10" xfId="232"/>
    <cellStyle name="Обычный 2 2 2 2 11" xfId="200"/>
    <cellStyle name="Обычный 2 2 2 2 12" xfId="236"/>
    <cellStyle name="Обычный 2 2 2 2 2" xfId="154"/>
    <cellStyle name="Обычный 2 2 2 2 3" xfId="192"/>
    <cellStyle name="Обычный 2 2 2 2 4" xfId="217"/>
    <cellStyle name="Обычный 2 2 2 2 5" xfId="204"/>
    <cellStyle name="Обычный 2 2 2 2 6" xfId="222"/>
    <cellStyle name="Обычный 2 2 2 2 7" xfId="196"/>
    <cellStyle name="Обычный 2 2 2 2 8" xfId="229"/>
    <cellStyle name="Обычный 2 2 2 2 9" xfId="208"/>
    <cellStyle name="Обычный 2 2 2 3" xfId="155"/>
    <cellStyle name="Обычный 2 2 2 4" xfId="193"/>
    <cellStyle name="Обычный 2 2 2 5" xfId="216"/>
    <cellStyle name="Обычный 2 2 2 6" xfId="205"/>
    <cellStyle name="Обычный 2 2 2 7" xfId="221"/>
    <cellStyle name="Обычный 2 2 2 8" xfId="197"/>
    <cellStyle name="Обычный 2 2 2 9" xfId="228"/>
    <cellStyle name="Обычный 2 2 3" xfId="156"/>
    <cellStyle name="Обычный 2 2 4" xfId="213"/>
    <cellStyle name="Обычный 2 2 5" xfId="194"/>
    <cellStyle name="Обычный 2 2 6" xfId="215"/>
    <cellStyle name="Обычный 2 2 7" xfId="206"/>
    <cellStyle name="Обычный 2 2 8" xfId="220"/>
    <cellStyle name="Обычный 2 2 9" xfId="198"/>
    <cellStyle name="Обычный 2 3" xfId="212"/>
    <cellStyle name="Обычный 2 4" xfId="195"/>
    <cellStyle name="Обычный 2 5" xfId="214"/>
    <cellStyle name="Обычный 2 6" xfId="207"/>
    <cellStyle name="Обычный 2 7" xfId="219"/>
    <cellStyle name="Обычный 2 8" xfId="199"/>
    <cellStyle name="Обычный 2 9" xfId="226"/>
    <cellStyle name="Обычный 3" xfId="157"/>
    <cellStyle name="Обычный 4" xfId="158"/>
    <cellStyle name="Обычный 4 2" xfId="159"/>
    <cellStyle name="Обычный 4_Исходные данные для модели" xfId="160"/>
    <cellStyle name="Обычный 5" xfId="161"/>
    <cellStyle name="Обычный 6" xfId="162"/>
    <cellStyle name="Обычный 7" xfId="163"/>
    <cellStyle name="Обычный 8" xfId="164"/>
    <cellStyle name="По центру с переносом" xfId="165"/>
    <cellStyle name="По ширине с переносом" xfId="166"/>
    <cellStyle name="Поле ввода" xfId="167"/>
    <cellStyle name="Процентный 2" xfId="168"/>
    <cellStyle name="Процентный 2 2" xfId="169"/>
    <cellStyle name="Процентный 2 3" xfId="170"/>
    <cellStyle name="Процентный 3" xfId="171"/>
    <cellStyle name="Стиль 1" xfId="172"/>
    <cellStyle name="Стиль 1 2" xfId="173"/>
    <cellStyle name="ТЕКСТ" xfId="174"/>
    <cellStyle name="Текстовый" xfId="175"/>
    <cellStyle name="Текстовый 2" xfId="176"/>
    <cellStyle name="Текстовый 3" xfId="177"/>
    <cellStyle name="Текстовый_Расчет РЭК ОАО Метафракс 2011 год" xfId="178"/>
    <cellStyle name="Тысячи [0]_22гк" xfId="179"/>
    <cellStyle name="Тысячи_22гк" xfId="180"/>
    <cellStyle name="Финансовый 2 10" xfId="245"/>
    <cellStyle name="Финансовый 2 11" xfId="248"/>
    <cellStyle name="Финансовый 2 12" xfId="250"/>
    <cellStyle name="Финансовый 2 13" xfId="251"/>
    <cellStyle name="Финансовый 2 2" xfId="181"/>
    <cellStyle name="Финансовый 2 3" xfId="218"/>
    <cellStyle name="Финансовый 2 4" xfId="225"/>
    <cellStyle name="Финансовый 2 5" xfId="237"/>
    <cellStyle name="Финансовый 2 6" xfId="239"/>
    <cellStyle name="Финансовый 2 7" xfId="240"/>
    <cellStyle name="Финансовый 2 8" xfId="242"/>
    <cellStyle name="Финансовый 2 9" xfId="243"/>
    <cellStyle name="Финансовый 3" xfId="182"/>
    <cellStyle name="Формула" xfId="183"/>
    <cellStyle name="Формула 2" xfId="184"/>
    <cellStyle name="Формула_A РТ 2009 Рязаньэнерго" xfId="185"/>
    <cellStyle name="ФормулаВБ" xfId="186"/>
    <cellStyle name="ФормулаНаКонтроль" xfId="187"/>
    <cellStyle name="Цифры по центру с десятыми" xfId="188"/>
    <cellStyle name="Џђћ–…ќ’ќ›‰" xfId="189"/>
    <cellStyle name="Шапка таблицы" xfId="19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3A0A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1pesk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F20" sqref="F20"/>
    </sheetView>
  </sheetViews>
  <sheetFormatPr defaultRowHeight="15"/>
  <cols>
    <col min="1" max="1" width="7.140625" style="18" customWidth="1"/>
    <col min="2" max="2" width="28.85546875" customWidth="1"/>
    <col min="3" max="3" width="28.85546875"/>
    <col min="4" max="4" width="21.42578125" customWidth="1"/>
    <col min="5" max="5" width="27.28515625" customWidth="1"/>
    <col min="6" max="6" width="28.85546875"/>
    <col min="7" max="7" width="13.28515625" customWidth="1"/>
  </cols>
  <sheetData>
    <row r="1" spans="1:6">
      <c r="A1" s="16"/>
      <c r="B1" s="9"/>
      <c r="C1" s="9"/>
      <c r="D1" s="9"/>
      <c r="E1" s="9"/>
      <c r="F1" s="10" t="s">
        <v>0</v>
      </c>
    </row>
    <row r="2" spans="1:6">
      <c r="A2" s="193" t="s">
        <v>188</v>
      </c>
      <c r="B2" s="193"/>
      <c r="C2" s="193"/>
      <c r="D2" s="193"/>
      <c r="E2" s="193"/>
      <c r="F2" s="193"/>
    </row>
    <row r="3" spans="1:6">
      <c r="A3" s="194" t="s">
        <v>1</v>
      </c>
      <c r="B3" s="195"/>
      <c r="C3" s="195"/>
      <c r="D3" s="195"/>
      <c r="E3" s="195"/>
      <c r="F3" s="196"/>
    </row>
    <row r="4" spans="1:6">
      <c r="A4" s="7"/>
      <c r="B4" s="2"/>
      <c r="C4" s="2"/>
      <c r="D4" s="2"/>
      <c r="E4" s="2"/>
      <c r="F4" s="2"/>
    </row>
    <row r="5" spans="1:6" ht="90">
      <c r="A5" s="3" t="s">
        <v>2</v>
      </c>
      <c r="B5" s="4" t="s">
        <v>3</v>
      </c>
      <c r="C5" s="4" t="s">
        <v>11</v>
      </c>
      <c r="D5" s="4" t="s">
        <v>12</v>
      </c>
      <c r="E5" s="4" t="s">
        <v>172</v>
      </c>
      <c r="F5" s="4" t="s">
        <v>171</v>
      </c>
    </row>
    <row r="6" spans="1:6">
      <c r="A6" s="5">
        <v>1</v>
      </c>
      <c r="B6" s="5">
        <v>2</v>
      </c>
      <c r="C6" s="5">
        <v>3</v>
      </c>
      <c r="D6" s="5">
        <v>4</v>
      </c>
      <c r="E6" s="5"/>
      <c r="F6" s="5">
        <v>5</v>
      </c>
    </row>
    <row r="7" spans="1:6">
      <c r="A7" s="17">
        <v>1</v>
      </c>
      <c r="B7" s="24" t="s">
        <v>7</v>
      </c>
      <c r="C7" s="24">
        <v>1</v>
      </c>
      <c r="D7" s="24">
        <v>1</v>
      </c>
      <c r="E7" s="105">
        <v>2</v>
      </c>
      <c r="F7" s="24">
        <v>2</v>
      </c>
    </row>
    <row r="8" spans="1:6">
      <c r="A8" s="17">
        <v>2</v>
      </c>
      <c r="B8" s="24" t="s">
        <v>8</v>
      </c>
      <c r="C8" s="24">
        <v>1</v>
      </c>
      <c r="D8" s="24">
        <v>0.9</v>
      </c>
      <c r="E8" s="105">
        <v>2</v>
      </c>
      <c r="F8" s="24">
        <v>16</v>
      </c>
    </row>
    <row r="9" spans="1:6">
      <c r="A9" s="17">
        <v>3</v>
      </c>
      <c r="B9" s="24" t="s">
        <v>9</v>
      </c>
      <c r="C9" s="24"/>
      <c r="D9" s="24">
        <v>0</v>
      </c>
      <c r="E9" s="105"/>
      <c r="F9" s="24">
        <v>15</v>
      </c>
    </row>
    <row r="10" spans="1:6">
      <c r="A10" s="17">
        <v>4</v>
      </c>
      <c r="B10" s="24" t="s">
        <v>10</v>
      </c>
      <c r="C10" s="24"/>
      <c r="D10" s="24">
        <v>0</v>
      </c>
      <c r="E10" s="105"/>
      <c r="F10" s="24">
        <v>9</v>
      </c>
    </row>
    <row r="11" spans="1:6">
      <c r="A11" s="17">
        <v>5</v>
      </c>
      <c r="B11" s="15"/>
      <c r="C11" s="1"/>
      <c r="D11" s="24"/>
      <c r="E11" s="105"/>
      <c r="F11" s="1"/>
    </row>
    <row r="12" spans="1:6">
      <c r="A12" s="17">
        <v>6</v>
      </c>
      <c r="B12" s="15"/>
      <c r="C12" s="1"/>
      <c r="D12" s="24"/>
      <c r="E12" s="105"/>
      <c r="F12" s="1"/>
    </row>
    <row r="13" spans="1:6">
      <c r="A13" s="17">
        <v>7</v>
      </c>
      <c r="B13" s="15"/>
      <c r="C13" s="1"/>
      <c r="D13" s="24"/>
      <c r="E13" s="105"/>
      <c r="F13" s="1"/>
    </row>
    <row r="14" spans="1:6">
      <c r="A14" s="17">
        <v>8</v>
      </c>
      <c r="B14" s="15"/>
      <c r="C14" s="1"/>
      <c r="D14" s="24"/>
      <c r="E14" s="105"/>
      <c r="F14" s="1"/>
    </row>
    <row r="15" spans="1:6">
      <c r="A15" s="17">
        <v>9</v>
      </c>
      <c r="B15" s="15"/>
      <c r="C15" s="1"/>
      <c r="D15" s="24"/>
      <c r="E15" s="105"/>
      <c r="F15" s="1"/>
    </row>
    <row r="16" spans="1:6">
      <c r="A16" s="17">
        <v>10</v>
      </c>
      <c r="B16" s="15"/>
      <c r="C16" s="1"/>
      <c r="D16" s="24"/>
      <c r="E16" s="105"/>
      <c r="F16" s="1"/>
    </row>
    <row r="17" spans="1:6">
      <c r="A17" s="17">
        <v>11</v>
      </c>
      <c r="B17" s="15"/>
      <c r="C17" s="1"/>
      <c r="D17" s="24"/>
      <c r="E17" s="105"/>
      <c r="F17" s="1"/>
    </row>
    <row r="18" spans="1:6">
      <c r="A18" s="17">
        <v>12</v>
      </c>
      <c r="B18" s="15"/>
      <c r="C18" s="1"/>
      <c r="D18" s="24"/>
      <c r="E18" s="105"/>
      <c r="F18" s="1"/>
    </row>
    <row r="19" spans="1:6">
      <c r="A19" s="17">
        <v>13</v>
      </c>
      <c r="B19" s="6" t="s">
        <v>4</v>
      </c>
      <c r="C19" s="8">
        <f>SUM(C7:C18)</f>
        <v>2</v>
      </c>
      <c r="D19" s="8">
        <f t="shared" ref="D19:F19" si="0">SUM(D7:D18)</f>
        <v>1.9</v>
      </c>
      <c r="E19" s="8">
        <f t="shared" si="0"/>
        <v>4</v>
      </c>
      <c r="F19" s="8">
        <f t="shared" si="0"/>
        <v>42</v>
      </c>
    </row>
    <row r="20" spans="1:6">
      <c r="A20" s="187" t="s">
        <v>189</v>
      </c>
      <c r="B20" s="11"/>
      <c r="C20" s="12"/>
      <c r="D20" s="12"/>
      <c r="E20" s="12"/>
      <c r="F20" s="188" t="s">
        <v>190</v>
      </c>
    </row>
    <row r="21" spans="1:6">
      <c r="A21" s="197" t="s">
        <v>5</v>
      </c>
      <c r="B21" s="197"/>
      <c r="C21" s="13"/>
      <c r="D21" s="13"/>
      <c r="E21" s="13"/>
      <c r="F21" s="14" t="s">
        <v>6</v>
      </c>
    </row>
  </sheetData>
  <mergeCells count="3">
    <mergeCell ref="A2:F2"/>
    <mergeCell ref="A3:F3"/>
    <mergeCell ref="A21:B2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activeCell="G5" sqref="G5"/>
    </sheetView>
  </sheetViews>
  <sheetFormatPr defaultRowHeight="15"/>
  <cols>
    <col min="1" max="1" width="7.140625" customWidth="1"/>
    <col min="2" max="2" width="12.5703125" customWidth="1"/>
    <col min="3" max="3" width="23.28515625" customWidth="1"/>
    <col min="4" max="4" width="15" customWidth="1"/>
    <col min="5" max="5" width="37.140625" customWidth="1"/>
    <col min="6" max="6" width="15.5703125" customWidth="1"/>
    <col min="7" max="7" width="12.5703125" customWidth="1"/>
  </cols>
  <sheetData>
    <row r="1" spans="1:7">
      <c r="A1" s="32"/>
      <c r="B1" s="32"/>
      <c r="C1" s="32"/>
      <c r="D1" s="32"/>
      <c r="E1" s="32"/>
      <c r="F1" s="33" t="s">
        <v>13</v>
      </c>
    </row>
    <row r="2" spans="1:7" ht="15.75">
      <c r="A2" s="198" t="s">
        <v>60</v>
      </c>
      <c r="B2" s="198"/>
      <c r="C2" s="198"/>
      <c r="D2" s="198"/>
      <c r="E2" s="198"/>
      <c r="F2" s="198"/>
      <c r="G2" s="198"/>
    </row>
    <row r="3" spans="1:7">
      <c r="A3" s="202"/>
      <c r="B3" s="202"/>
      <c r="C3" s="202"/>
      <c r="D3" s="202"/>
      <c r="E3" s="202"/>
      <c r="F3" s="202"/>
    </row>
    <row r="4" spans="1:7">
      <c r="A4" s="19" t="s">
        <v>1</v>
      </c>
      <c r="B4" s="20"/>
      <c r="C4" s="20"/>
      <c r="D4" s="20"/>
      <c r="E4" s="20"/>
      <c r="F4" s="20" t="s">
        <v>191</v>
      </c>
      <c r="G4" s="20" t="s">
        <v>192</v>
      </c>
    </row>
    <row r="5" spans="1:7">
      <c r="A5" s="25"/>
      <c r="B5" s="26" t="s">
        <v>14</v>
      </c>
      <c r="C5" s="34"/>
      <c r="D5" s="26" t="s">
        <v>15</v>
      </c>
      <c r="E5" s="27"/>
      <c r="F5" s="22">
        <f>'1.1 Журнал отключений'!E19</f>
        <v>4</v>
      </c>
      <c r="G5" s="21">
        <f>'1.1 Журнал отключений'!F19</f>
        <v>42</v>
      </c>
    </row>
    <row r="6" spans="1:7" ht="16.5">
      <c r="A6" s="28"/>
      <c r="B6" s="29" t="s">
        <v>16</v>
      </c>
      <c r="C6" s="30"/>
      <c r="D6" s="30"/>
      <c r="E6" s="28"/>
      <c r="F6" s="23">
        <f>'1.1 Журнал отключений'!C19</f>
        <v>2</v>
      </c>
      <c r="G6" s="23">
        <f>'1.1 Журнал отключений'!D19</f>
        <v>1.9</v>
      </c>
    </row>
    <row r="7" spans="1:7" ht="16.5">
      <c r="A7" s="28"/>
      <c r="B7" s="29" t="s">
        <v>17</v>
      </c>
      <c r="C7" s="30"/>
      <c r="D7" s="30"/>
      <c r="E7" s="28"/>
      <c r="F7" s="31">
        <f>F6/F5</f>
        <v>0.5</v>
      </c>
      <c r="G7" s="31">
        <f>G6/G5</f>
        <v>4.5238095238095237E-2</v>
      </c>
    </row>
    <row r="8" spans="1:7" s="66" customFormat="1">
      <c r="A8" s="69" t="s">
        <v>61</v>
      </c>
      <c r="B8" s="68"/>
      <c r="C8" s="69"/>
      <c r="D8" s="69"/>
      <c r="E8" s="69"/>
      <c r="F8" s="67"/>
      <c r="G8" s="67"/>
    </row>
    <row r="9" spans="1:7" s="66" customFormat="1">
      <c r="A9" s="69"/>
      <c r="B9" s="68"/>
      <c r="C9" s="69"/>
      <c r="D9" s="69"/>
      <c r="E9" s="69"/>
      <c r="F9" s="67"/>
      <c r="G9" s="67"/>
    </row>
    <row r="10" spans="1:7">
      <c r="A10" s="190" t="str">
        <f>'1.1 Журнал отключений'!A20</f>
        <v>Исполнительный директор</v>
      </c>
      <c r="B10" s="191"/>
      <c r="C10" s="189"/>
      <c r="D10" s="189"/>
      <c r="E10" s="203" t="str">
        <f>'1.1 Журнал отключений'!F20</f>
        <v>Н.П.Носков</v>
      </c>
      <c r="F10" s="203"/>
    </row>
    <row r="11" spans="1:7">
      <c r="A11" s="199" t="s">
        <v>5</v>
      </c>
      <c r="B11" s="199"/>
      <c r="C11" s="200"/>
      <c r="D11" s="200"/>
      <c r="E11" s="201" t="s">
        <v>6</v>
      </c>
      <c r="F11" s="201"/>
    </row>
  </sheetData>
  <mergeCells count="6">
    <mergeCell ref="A2:G2"/>
    <mergeCell ref="A11:B11"/>
    <mergeCell ref="C11:D11"/>
    <mergeCell ref="E11:F11"/>
    <mergeCell ref="A3:F3"/>
    <mergeCell ref="E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workbookViewId="0">
      <selection activeCell="A4" sqref="A4:G4"/>
    </sheetView>
  </sheetViews>
  <sheetFormatPr defaultRowHeight="15"/>
  <cols>
    <col min="1" max="1" width="39" customWidth="1"/>
    <col min="2" max="2" width="24" customWidth="1"/>
    <col min="3" max="3" width="17.42578125" customWidth="1"/>
  </cols>
  <sheetData>
    <row r="2" spans="1:7" ht="15.75">
      <c r="A2" s="40"/>
      <c r="B2" s="40"/>
      <c r="C2" s="40"/>
      <c r="D2" s="40"/>
      <c r="E2" s="40"/>
      <c r="F2" s="40"/>
      <c r="G2" s="41" t="s">
        <v>18</v>
      </c>
    </row>
    <row r="3" spans="1:7" ht="45" customHeight="1">
      <c r="A3" s="208" t="s">
        <v>193</v>
      </c>
      <c r="B3" s="208"/>
      <c r="C3" s="208"/>
      <c r="D3" s="208"/>
      <c r="E3" s="208"/>
      <c r="F3" s="208"/>
      <c r="G3" s="208"/>
    </row>
    <row r="4" spans="1:7">
      <c r="A4" s="194" t="s">
        <v>1</v>
      </c>
      <c r="B4" s="195"/>
      <c r="C4" s="195"/>
      <c r="D4" s="195"/>
      <c r="E4" s="195"/>
      <c r="F4" s="195"/>
      <c r="G4" s="196"/>
    </row>
    <row r="5" spans="1:7">
      <c r="A5" s="209"/>
      <c r="B5" s="209"/>
      <c r="C5" s="209"/>
      <c r="D5" s="209"/>
      <c r="E5" s="209"/>
      <c r="F5" s="209"/>
      <c r="G5" s="209"/>
    </row>
    <row r="6" spans="1:7" ht="60">
      <c r="A6" s="42" t="s">
        <v>19</v>
      </c>
      <c r="B6" s="43" t="s">
        <v>20</v>
      </c>
      <c r="C6" s="44" t="s">
        <v>21</v>
      </c>
      <c r="D6" s="204" t="s">
        <v>22</v>
      </c>
      <c r="E6" s="205"/>
      <c r="F6" s="205"/>
      <c r="G6" s="206"/>
    </row>
    <row r="7" spans="1:7" ht="30">
      <c r="A7" s="45"/>
      <c r="B7" s="43"/>
      <c r="C7" s="44"/>
      <c r="D7" s="46" t="s">
        <v>173</v>
      </c>
      <c r="E7" s="46" t="s">
        <v>174</v>
      </c>
      <c r="F7" s="46" t="s">
        <v>23</v>
      </c>
      <c r="G7" s="46" t="s">
        <v>24</v>
      </c>
    </row>
    <row r="8" spans="1:7" ht="56.25">
      <c r="A8" s="47" t="s">
        <v>17</v>
      </c>
      <c r="B8" s="49" t="s">
        <v>175</v>
      </c>
      <c r="C8" s="173" t="s">
        <v>176</v>
      </c>
      <c r="D8" s="36">
        <v>0.5</v>
      </c>
      <c r="E8" s="192">
        <f>'1.2 Показатель отключений'!G7</f>
        <v>4.5238095238095237E-2</v>
      </c>
      <c r="F8" s="36">
        <v>0.5</v>
      </c>
      <c r="G8" s="36">
        <v>0.5</v>
      </c>
    </row>
    <row r="9" spans="1:7" ht="45" hidden="1">
      <c r="A9" s="37" t="s">
        <v>25</v>
      </c>
      <c r="B9" s="36"/>
      <c r="C9" s="36"/>
      <c r="D9" s="36"/>
      <c r="E9" s="105"/>
      <c r="F9" s="36"/>
      <c r="G9" s="36"/>
    </row>
    <row r="10" spans="1:7" ht="45">
      <c r="A10" s="48" t="s">
        <v>26</v>
      </c>
      <c r="B10" s="49"/>
      <c r="C10" s="49"/>
      <c r="D10" s="36">
        <v>1.01</v>
      </c>
      <c r="E10" s="105">
        <f>'Индикатор качества'!C50</f>
        <v>1.01</v>
      </c>
      <c r="F10" s="105">
        <v>1.01</v>
      </c>
      <c r="G10" s="105">
        <v>1.01</v>
      </c>
    </row>
    <row r="11" spans="1:7">
      <c r="A11" s="38"/>
      <c r="B11" s="39"/>
      <c r="C11" s="207"/>
      <c r="D11" s="207"/>
      <c r="E11" s="35"/>
      <c r="F11" s="207"/>
      <c r="G11" s="207"/>
    </row>
    <row r="13" spans="1:7">
      <c r="A13" t="str">
        <f>'1.2 Показатель отключений'!A10</f>
        <v>Исполнительный директор</v>
      </c>
      <c r="F13" t="s">
        <v>190</v>
      </c>
    </row>
  </sheetData>
  <mergeCells count="6">
    <mergeCell ref="D6:G6"/>
    <mergeCell ref="C11:D11"/>
    <mergeCell ref="F11:G11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>
      <pane xSplit="1" ySplit="7" topLeftCell="B34" activePane="bottomRight" state="frozen"/>
      <selection pane="topRight" activeCell="B1" sqref="B1"/>
      <selection pane="bottomLeft" activeCell="A8" sqref="A8"/>
      <selection pane="bottomRight" activeCell="E39" sqref="E39:F39"/>
    </sheetView>
  </sheetViews>
  <sheetFormatPr defaultRowHeight="15"/>
  <cols>
    <col min="1" max="1" width="75.5703125" customWidth="1"/>
    <col min="6" max="6" width="11" customWidth="1"/>
    <col min="7" max="7" width="23.5703125" customWidth="1"/>
  </cols>
  <sheetData>
    <row r="1" spans="1:7">
      <c r="A1" s="54"/>
      <c r="B1" s="58"/>
      <c r="C1" s="58"/>
      <c r="D1" s="58"/>
      <c r="E1" s="58"/>
      <c r="F1" s="55" t="s">
        <v>27</v>
      </c>
    </row>
    <row r="2" spans="1:7" ht="15.75">
      <c r="A2" s="210" t="s">
        <v>59</v>
      </c>
      <c r="B2" s="210"/>
      <c r="C2" s="210"/>
      <c r="D2" s="210"/>
      <c r="E2" s="210"/>
      <c r="F2" s="210"/>
    </row>
    <row r="3" spans="1:7">
      <c r="A3" s="194" t="s">
        <v>1</v>
      </c>
      <c r="B3" s="195"/>
      <c r="C3" s="195"/>
      <c r="D3" s="195"/>
      <c r="E3" s="195"/>
      <c r="F3" s="196"/>
    </row>
    <row r="4" spans="1:7">
      <c r="A4" s="59"/>
      <c r="B4" s="211"/>
      <c r="C4" s="211"/>
      <c r="D4" s="211"/>
      <c r="E4" s="211"/>
      <c r="F4" s="211"/>
    </row>
    <row r="5" spans="1:7">
      <c r="A5" s="212"/>
      <c r="B5" s="214" t="s">
        <v>28</v>
      </c>
      <c r="C5" s="215"/>
      <c r="D5" s="216" t="s">
        <v>29</v>
      </c>
      <c r="E5" s="216" t="s">
        <v>30</v>
      </c>
      <c r="F5" s="216" t="s">
        <v>31</v>
      </c>
      <c r="G5" s="218" t="s">
        <v>183</v>
      </c>
    </row>
    <row r="6" spans="1:7" ht="30">
      <c r="A6" s="213"/>
      <c r="B6" s="60" t="s">
        <v>32</v>
      </c>
      <c r="C6" s="60" t="s">
        <v>33</v>
      </c>
      <c r="D6" s="217"/>
      <c r="E6" s="217"/>
      <c r="F6" s="217"/>
      <c r="G6" s="218"/>
    </row>
    <row r="7" spans="1:7">
      <c r="A7" s="61">
        <v>1</v>
      </c>
      <c r="B7" s="62">
        <v>2</v>
      </c>
      <c r="C7" s="62">
        <v>3</v>
      </c>
      <c r="D7" s="62">
        <v>4</v>
      </c>
      <c r="E7" s="62">
        <v>5</v>
      </c>
      <c r="F7" s="63">
        <v>6</v>
      </c>
      <c r="G7" s="62">
        <v>7</v>
      </c>
    </row>
    <row r="8" spans="1:7" ht="45">
      <c r="A8" s="64" t="s">
        <v>34</v>
      </c>
      <c r="B8" s="52" t="s">
        <v>35</v>
      </c>
      <c r="C8" s="52" t="s">
        <v>35</v>
      </c>
      <c r="D8" s="52" t="s">
        <v>35</v>
      </c>
      <c r="E8" s="52" t="s">
        <v>35</v>
      </c>
      <c r="F8" s="52">
        <f>(F10+F11)/2</f>
        <v>2</v>
      </c>
      <c r="G8" s="174"/>
    </row>
    <row r="9" spans="1:7">
      <c r="A9" s="64" t="s">
        <v>36</v>
      </c>
      <c r="B9" s="51"/>
      <c r="C9" s="51"/>
      <c r="D9" s="51"/>
      <c r="E9" s="51"/>
      <c r="F9" s="51"/>
      <c r="G9" s="174"/>
    </row>
    <row r="10" spans="1:7" ht="45">
      <c r="A10" s="65" t="s">
        <v>37</v>
      </c>
      <c r="B10" s="50">
        <v>1</v>
      </c>
      <c r="C10" s="50">
        <v>1</v>
      </c>
      <c r="D10" s="53">
        <v>1</v>
      </c>
      <c r="E10" s="52" t="s">
        <v>38</v>
      </c>
      <c r="F10" s="52">
        <v>2</v>
      </c>
      <c r="G10" s="175" t="s">
        <v>177</v>
      </c>
    </row>
    <row r="11" spans="1:7" ht="45">
      <c r="A11" s="65" t="s">
        <v>39</v>
      </c>
      <c r="B11" s="178">
        <f>B13+B14+B15+B16</f>
        <v>4</v>
      </c>
      <c r="C11" s="178">
        <f>C13+C14+C15+C16</f>
        <v>4</v>
      </c>
      <c r="D11" s="53">
        <v>1</v>
      </c>
      <c r="E11" s="52" t="s">
        <v>38</v>
      </c>
      <c r="F11" s="52">
        <v>2</v>
      </c>
      <c r="G11" s="175" t="s">
        <v>177</v>
      </c>
    </row>
    <row r="12" spans="1:7">
      <c r="A12" s="64" t="s">
        <v>40</v>
      </c>
      <c r="B12" s="51"/>
      <c r="C12" s="51"/>
      <c r="D12" s="51"/>
      <c r="E12" s="51"/>
      <c r="F12" s="51"/>
      <c r="G12" s="174"/>
    </row>
    <row r="13" spans="1:7" ht="30">
      <c r="A13" s="64" t="s">
        <v>41</v>
      </c>
      <c r="B13" s="50">
        <v>1</v>
      </c>
      <c r="C13" s="50">
        <v>1</v>
      </c>
      <c r="D13" s="53">
        <v>1</v>
      </c>
      <c r="E13" s="52" t="s">
        <v>35</v>
      </c>
      <c r="F13" s="52" t="s">
        <v>35</v>
      </c>
      <c r="G13" s="175" t="s">
        <v>177</v>
      </c>
    </row>
    <row r="14" spans="1:7" ht="45">
      <c r="A14" s="64" t="s">
        <v>42</v>
      </c>
      <c r="B14" s="50">
        <v>1</v>
      </c>
      <c r="C14" s="50">
        <v>1</v>
      </c>
      <c r="D14" s="53">
        <v>1</v>
      </c>
      <c r="E14" s="52" t="s">
        <v>35</v>
      </c>
      <c r="F14" s="52" t="s">
        <v>35</v>
      </c>
      <c r="G14" s="175" t="s">
        <v>177</v>
      </c>
    </row>
    <row r="15" spans="1:7" ht="30">
      <c r="A15" s="64" t="s">
        <v>43</v>
      </c>
      <c r="B15" s="50">
        <v>1</v>
      </c>
      <c r="C15" s="50">
        <v>1</v>
      </c>
      <c r="D15" s="53">
        <v>1</v>
      </c>
      <c r="E15" s="52" t="s">
        <v>35</v>
      </c>
      <c r="F15" s="52" t="s">
        <v>35</v>
      </c>
      <c r="G15" s="175" t="s">
        <v>177</v>
      </c>
    </row>
    <row r="16" spans="1:7" ht="30">
      <c r="A16" s="64" t="s">
        <v>44</v>
      </c>
      <c r="B16" s="50">
        <v>1</v>
      </c>
      <c r="C16" s="50">
        <v>1</v>
      </c>
      <c r="D16" s="53">
        <v>1</v>
      </c>
      <c r="E16" s="52" t="s">
        <v>35</v>
      </c>
      <c r="F16" s="52" t="s">
        <v>35</v>
      </c>
      <c r="G16" s="175" t="s">
        <v>177</v>
      </c>
    </row>
    <row r="17" spans="1:7">
      <c r="A17" s="64"/>
      <c r="B17" s="51"/>
      <c r="C17" s="51"/>
      <c r="D17" s="51"/>
      <c r="E17" s="51"/>
      <c r="F17" s="51"/>
      <c r="G17" s="174"/>
    </row>
    <row r="18" spans="1:7" ht="30">
      <c r="A18" s="64" t="s">
        <v>45</v>
      </c>
      <c r="B18" s="52" t="s">
        <v>35</v>
      </c>
      <c r="C18" s="52" t="s">
        <v>35</v>
      </c>
      <c r="D18" s="52" t="s">
        <v>35</v>
      </c>
      <c r="E18" s="52" t="s">
        <v>35</v>
      </c>
      <c r="F18" s="52">
        <f>(F20+F21+F22)/3</f>
        <v>2</v>
      </c>
      <c r="G18" s="174"/>
    </row>
    <row r="19" spans="1:7">
      <c r="A19" s="64" t="s">
        <v>46</v>
      </c>
      <c r="B19" s="51"/>
      <c r="C19" s="51"/>
      <c r="D19" s="51"/>
      <c r="E19" s="51"/>
      <c r="F19" s="51"/>
      <c r="G19" s="174"/>
    </row>
    <row r="20" spans="1:7" ht="75">
      <c r="A20" s="65" t="s">
        <v>47</v>
      </c>
      <c r="B20" s="50">
        <v>1</v>
      </c>
      <c r="C20" s="50">
        <v>1</v>
      </c>
      <c r="D20" s="53">
        <v>1</v>
      </c>
      <c r="E20" s="52" t="s">
        <v>38</v>
      </c>
      <c r="F20" s="52">
        <v>2</v>
      </c>
      <c r="G20" s="176" t="s">
        <v>184</v>
      </c>
    </row>
    <row r="21" spans="1:7" ht="45">
      <c r="A21" s="65" t="s">
        <v>48</v>
      </c>
      <c r="B21" s="50">
        <v>0</v>
      </c>
      <c r="C21" s="50">
        <v>0</v>
      </c>
      <c r="D21" s="53">
        <v>1</v>
      </c>
      <c r="E21" s="52" t="s">
        <v>38</v>
      </c>
      <c r="F21" s="52">
        <v>2</v>
      </c>
      <c r="G21" s="174"/>
    </row>
    <row r="22" spans="1:7" ht="45">
      <c r="A22" s="65" t="s">
        <v>49</v>
      </c>
      <c r="B22" s="50">
        <v>1</v>
      </c>
      <c r="C22" s="50">
        <v>1</v>
      </c>
      <c r="D22" s="53">
        <v>1</v>
      </c>
      <c r="E22" s="52" t="s">
        <v>38</v>
      </c>
      <c r="F22" s="52">
        <v>2</v>
      </c>
      <c r="G22" s="175" t="s">
        <v>178</v>
      </c>
    </row>
    <row r="23" spans="1:7">
      <c r="A23" s="64"/>
      <c r="B23" s="51"/>
      <c r="C23" s="51"/>
      <c r="D23" s="51"/>
      <c r="E23" s="51"/>
      <c r="F23" s="51"/>
      <c r="G23" s="174"/>
    </row>
    <row r="24" spans="1:7" ht="45">
      <c r="A24" s="64" t="s">
        <v>50</v>
      </c>
      <c r="B24" s="50">
        <v>1</v>
      </c>
      <c r="C24" s="50">
        <v>1</v>
      </c>
      <c r="D24" s="53">
        <v>1</v>
      </c>
      <c r="E24" s="52" t="s">
        <v>38</v>
      </c>
      <c r="F24" s="52">
        <v>2</v>
      </c>
      <c r="G24" s="177" t="s">
        <v>185</v>
      </c>
    </row>
    <row r="25" spans="1:7">
      <c r="A25" s="64"/>
      <c r="B25" s="51"/>
      <c r="C25" s="51"/>
      <c r="D25" s="51"/>
      <c r="E25" s="51"/>
      <c r="F25" s="51"/>
      <c r="G25" s="174"/>
    </row>
    <row r="26" spans="1:7" ht="60">
      <c r="A26" s="64" t="s">
        <v>51</v>
      </c>
      <c r="B26" s="50">
        <v>1</v>
      </c>
      <c r="C26" s="50">
        <v>1</v>
      </c>
      <c r="D26" s="53">
        <v>1</v>
      </c>
      <c r="E26" s="52" t="s">
        <v>38</v>
      </c>
      <c r="F26" s="52">
        <v>2</v>
      </c>
      <c r="G26" s="175" t="s">
        <v>177</v>
      </c>
    </row>
    <row r="27" spans="1:7">
      <c r="A27" s="64"/>
      <c r="B27" s="51"/>
      <c r="C27" s="51"/>
      <c r="D27" s="51"/>
      <c r="E27" s="51"/>
      <c r="F27" s="51"/>
      <c r="G27" s="174"/>
    </row>
    <row r="28" spans="1:7" ht="30">
      <c r="A28" s="64" t="s">
        <v>52</v>
      </c>
      <c r="B28" s="52">
        <v>1</v>
      </c>
      <c r="C28" s="52">
        <v>1</v>
      </c>
      <c r="D28" s="53">
        <v>1</v>
      </c>
      <c r="E28" s="52" t="s">
        <v>53</v>
      </c>
      <c r="F28" s="52">
        <v>2</v>
      </c>
      <c r="G28" s="174"/>
    </row>
    <row r="29" spans="1:7" ht="60">
      <c r="A29" s="64" t="s">
        <v>54</v>
      </c>
      <c r="B29" s="50">
        <v>0</v>
      </c>
      <c r="C29" s="50">
        <v>0</v>
      </c>
      <c r="D29" s="53">
        <v>1</v>
      </c>
      <c r="E29" s="52"/>
      <c r="F29" s="52"/>
      <c r="G29" s="175" t="s">
        <v>179</v>
      </c>
    </row>
    <row r="30" spans="1:7">
      <c r="A30" s="64"/>
      <c r="B30" s="51"/>
      <c r="C30" s="51"/>
      <c r="D30" s="51"/>
      <c r="E30" s="51"/>
      <c r="F30" s="51"/>
      <c r="G30" s="174"/>
    </row>
    <row r="31" spans="1:7" ht="45">
      <c r="A31" s="64" t="s">
        <v>55</v>
      </c>
      <c r="B31" s="52" t="s">
        <v>35</v>
      </c>
      <c r="C31" s="52" t="s">
        <v>35</v>
      </c>
      <c r="D31" s="52" t="s">
        <v>35</v>
      </c>
      <c r="E31" s="52" t="s">
        <v>35</v>
      </c>
      <c r="F31" s="52">
        <v>2</v>
      </c>
      <c r="G31" s="174"/>
    </row>
    <row r="32" spans="1:7">
      <c r="A32" s="64" t="s">
        <v>46</v>
      </c>
      <c r="B32" s="51"/>
      <c r="C32" s="51"/>
      <c r="D32" s="51"/>
      <c r="E32" s="51"/>
      <c r="F32" s="51"/>
      <c r="G32" s="174"/>
    </row>
    <row r="33" spans="1:7" ht="45">
      <c r="A33" s="65" t="s">
        <v>56</v>
      </c>
      <c r="B33" s="50">
        <v>0</v>
      </c>
      <c r="C33" s="50">
        <v>0</v>
      </c>
      <c r="D33" s="53">
        <v>1</v>
      </c>
      <c r="E33" s="52" t="s">
        <v>53</v>
      </c>
      <c r="F33" s="52">
        <v>2</v>
      </c>
      <c r="G33" s="175" t="s">
        <v>179</v>
      </c>
    </row>
    <row r="34" spans="1:7" ht="60">
      <c r="A34" s="65" t="s">
        <v>57</v>
      </c>
      <c r="B34" s="50">
        <v>0</v>
      </c>
      <c r="C34" s="50">
        <v>0</v>
      </c>
      <c r="D34" s="53">
        <v>1</v>
      </c>
      <c r="E34" s="52" t="s">
        <v>53</v>
      </c>
      <c r="F34" s="52">
        <v>2</v>
      </c>
      <c r="G34" s="175" t="s">
        <v>179</v>
      </c>
    </row>
    <row r="35" spans="1:7">
      <c r="A35" s="64"/>
      <c r="B35" s="51"/>
      <c r="C35" s="51"/>
      <c r="D35" s="51"/>
      <c r="E35" s="51"/>
      <c r="F35" s="51"/>
      <c r="G35" s="174"/>
    </row>
    <row r="36" spans="1:7" ht="30">
      <c r="A36" s="64" t="s">
        <v>58</v>
      </c>
      <c r="B36" s="52" t="s">
        <v>35</v>
      </c>
      <c r="C36" s="52" t="s">
        <v>35</v>
      </c>
      <c r="D36" s="52" t="s">
        <v>35</v>
      </c>
      <c r="E36" s="52" t="s">
        <v>35</v>
      </c>
      <c r="F36" s="52">
        <f>(F8+F18+F24+F26+F28+F31)/6</f>
        <v>2</v>
      </c>
      <c r="G36" s="174"/>
    </row>
    <row r="37" spans="1:7">
      <c r="A37" s="56"/>
      <c r="B37" s="57"/>
      <c r="C37" s="57"/>
      <c r="D37" s="57"/>
      <c r="E37" s="57"/>
      <c r="F37" s="57"/>
    </row>
    <row r="38" spans="1:7">
      <c r="A38" s="56" t="str">
        <f>'Показатели надежности и качест'!A13</f>
        <v>Исполнительный директор</v>
      </c>
      <c r="B38" s="57"/>
      <c r="C38" s="219"/>
      <c r="D38" s="219"/>
      <c r="E38" s="220" t="str">
        <f>'Показатели надежности и качест'!F13</f>
        <v>Н.П.Носков</v>
      </c>
      <c r="F38" s="220"/>
    </row>
    <row r="39" spans="1:7">
      <c r="A39" s="221" t="s">
        <v>5</v>
      </c>
      <c r="B39" s="221"/>
      <c r="C39" s="222"/>
      <c r="D39" s="222"/>
      <c r="E39" s="223" t="s">
        <v>6</v>
      </c>
      <c r="F39" s="223"/>
    </row>
  </sheetData>
  <mergeCells count="14">
    <mergeCell ref="G5:G6"/>
    <mergeCell ref="C38:D38"/>
    <mergeCell ref="E38:F38"/>
    <mergeCell ref="A39:B39"/>
    <mergeCell ref="C39:D39"/>
    <mergeCell ref="E39:F39"/>
    <mergeCell ref="A2:F2"/>
    <mergeCell ref="B4:F4"/>
    <mergeCell ref="A5:A6"/>
    <mergeCell ref="B5:C5"/>
    <mergeCell ref="D5:D6"/>
    <mergeCell ref="E5:E6"/>
    <mergeCell ref="F5:F6"/>
    <mergeCell ref="A3:F3"/>
  </mergeCells>
  <hyperlinks>
    <hyperlink ref="G24" r:id="rId1"/>
  </hyperlinks>
  <pageMargins left="0.70866141732283472" right="0.70866141732283472" top="0.74803149606299213" bottom="0.74803149606299213" header="0.31496062992125984" footer="0.31496062992125984"/>
  <pageSetup paperSize="9" scale="5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37" workbookViewId="0">
      <selection activeCell="E41" sqref="E41:F41"/>
    </sheetView>
  </sheetViews>
  <sheetFormatPr defaultRowHeight="15"/>
  <cols>
    <col min="1" max="1" width="70" customWidth="1"/>
    <col min="6" max="6" width="11.42578125" customWidth="1"/>
    <col min="7" max="7" width="18" style="179" customWidth="1"/>
  </cols>
  <sheetData>
    <row r="1" spans="1:7">
      <c r="A1" s="75"/>
      <c r="B1" s="75"/>
      <c r="C1" s="75"/>
      <c r="D1" s="75"/>
      <c r="E1" s="75"/>
      <c r="F1" s="76" t="s">
        <v>62</v>
      </c>
    </row>
    <row r="2" spans="1:7" ht="15.75">
      <c r="A2" s="224" t="s">
        <v>107</v>
      </c>
      <c r="B2" s="224"/>
      <c r="C2" s="224"/>
      <c r="D2" s="224"/>
      <c r="E2" s="224"/>
      <c r="F2" s="224"/>
    </row>
    <row r="3" spans="1:7">
      <c r="A3" s="194" t="s">
        <v>1</v>
      </c>
      <c r="B3" s="195"/>
      <c r="C3" s="195"/>
      <c r="D3" s="195"/>
      <c r="E3" s="195"/>
      <c r="F3" s="196"/>
    </row>
    <row r="4" spans="1:7">
      <c r="A4" s="78"/>
      <c r="B4" s="225"/>
      <c r="C4" s="225"/>
      <c r="D4" s="225"/>
      <c r="E4" s="225"/>
      <c r="F4" s="225"/>
    </row>
    <row r="5" spans="1:7">
      <c r="A5" s="226" t="s">
        <v>63</v>
      </c>
      <c r="B5" s="228" t="s">
        <v>28</v>
      </c>
      <c r="C5" s="229"/>
      <c r="D5" s="226" t="s">
        <v>29</v>
      </c>
      <c r="E5" s="226" t="s">
        <v>30</v>
      </c>
      <c r="F5" s="230" t="s">
        <v>31</v>
      </c>
      <c r="G5" s="218" t="s">
        <v>183</v>
      </c>
    </row>
    <row r="6" spans="1:7" ht="30">
      <c r="A6" s="227"/>
      <c r="B6" s="79" t="s">
        <v>64</v>
      </c>
      <c r="C6" s="79" t="s">
        <v>33</v>
      </c>
      <c r="D6" s="227"/>
      <c r="E6" s="227"/>
      <c r="F6" s="231"/>
      <c r="G6" s="218"/>
    </row>
    <row r="7" spans="1:7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175">
        <v>7</v>
      </c>
    </row>
    <row r="8" spans="1:7" ht="60.75" customHeight="1">
      <c r="A8" s="80" t="s">
        <v>65</v>
      </c>
      <c r="B8" s="72" t="s">
        <v>35</v>
      </c>
      <c r="C8" s="72" t="s">
        <v>35</v>
      </c>
      <c r="D8" s="72" t="s">
        <v>35</v>
      </c>
      <c r="E8" s="72" t="s">
        <v>35</v>
      </c>
      <c r="F8" s="72">
        <v>2</v>
      </c>
      <c r="G8" s="175"/>
    </row>
    <row r="9" spans="1:7">
      <c r="A9" s="80" t="s">
        <v>36</v>
      </c>
      <c r="B9" s="71"/>
      <c r="C9" s="71"/>
      <c r="D9" s="71"/>
      <c r="E9" s="71"/>
      <c r="F9" s="71"/>
      <c r="G9" s="175"/>
    </row>
    <row r="10" spans="1:7" ht="30">
      <c r="A10" s="81" t="s">
        <v>66</v>
      </c>
      <c r="B10" s="70">
        <v>0</v>
      </c>
      <c r="C10" s="70">
        <v>30</v>
      </c>
      <c r="D10" s="73">
        <v>1</v>
      </c>
      <c r="E10" s="72" t="s">
        <v>53</v>
      </c>
      <c r="F10" s="72">
        <v>2</v>
      </c>
      <c r="G10" s="176" t="s">
        <v>180</v>
      </c>
    </row>
    <row r="11" spans="1:7" ht="45">
      <c r="A11" s="81" t="s">
        <v>67</v>
      </c>
      <c r="B11" s="70">
        <v>0</v>
      </c>
      <c r="C11" s="70">
        <f>30*6</f>
        <v>180</v>
      </c>
      <c r="D11" s="73">
        <v>1</v>
      </c>
      <c r="E11" s="72" t="s">
        <v>53</v>
      </c>
      <c r="F11" s="72">
        <v>2</v>
      </c>
      <c r="G11" s="176" t="s">
        <v>180</v>
      </c>
    </row>
    <row r="12" spans="1:7">
      <c r="A12" s="80"/>
      <c r="B12" s="71"/>
      <c r="C12" s="71"/>
      <c r="D12" s="71"/>
      <c r="E12" s="71"/>
      <c r="F12" s="71"/>
      <c r="G12" s="176"/>
    </row>
    <row r="13" spans="1:7" ht="30">
      <c r="A13" s="80" t="s">
        <v>68</v>
      </c>
      <c r="B13" s="72" t="s">
        <v>35</v>
      </c>
      <c r="C13" s="72" t="s">
        <v>35</v>
      </c>
      <c r="D13" s="72" t="s">
        <v>35</v>
      </c>
      <c r="E13" s="72" t="s">
        <v>35</v>
      </c>
      <c r="F13" s="72">
        <v>0.5</v>
      </c>
      <c r="G13" s="176"/>
    </row>
    <row r="14" spans="1:7">
      <c r="A14" s="80" t="s">
        <v>46</v>
      </c>
      <c r="B14" s="71"/>
      <c r="C14" s="71"/>
      <c r="D14" s="71"/>
      <c r="E14" s="71"/>
      <c r="F14" s="71"/>
      <c r="G14" s="176"/>
    </row>
    <row r="15" spans="1:7" ht="45">
      <c r="A15" s="81" t="s">
        <v>69</v>
      </c>
      <c r="B15" s="70">
        <v>0</v>
      </c>
      <c r="C15" s="70">
        <v>25</v>
      </c>
      <c r="D15" s="73">
        <v>1</v>
      </c>
      <c r="E15" s="72" t="s">
        <v>53</v>
      </c>
      <c r="F15" s="72">
        <v>0.5</v>
      </c>
      <c r="G15" s="176" t="s">
        <v>180</v>
      </c>
    </row>
    <row r="16" spans="1:7" ht="30">
      <c r="A16" s="81" t="s">
        <v>70</v>
      </c>
      <c r="B16" s="72" t="s">
        <v>35</v>
      </c>
      <c r="C16" s="72" t="s">
        <v>35</v>
      </c>
      <c r="D16" s="73">
        <v>1</v>
      </c>
      <c r="E16" s="72" t="s">
        <v>53</v>
      </c>
      <c r="F16" s="72">
        <v>0.5</v>
      </c>
      <c r="G16" s="176"/>
    </row>
    <row r="17" spans="1:7" ht="45">
      <c r="A17" s="80" t="s">
        <v>71</v>
      </c>
      <c r="B17" s="70">
        <v>0</v>
      </c>
      <c r="C17" s="70">
        <v>50</v>
      </c>
      <c r="D17" s="73">
        <v>1</v>
      </c>
      <c r="E17" s="72" t="s">
        <v>35</v>
      </c>
      <c r="F17" s="72" t="s">
        <v>35</v>
      </c>
      <c r="G17" s="176" t="s">
        <v>180</v>
      </c>
    </row>
    <row r="18" spans="1:7" ht="30">
      <c r="A18" s="80" t="s">
        <v>72</v>
      </c>
      <c r="B18" s="71">
        <v>0</v>
      </c>
      <c r="C18" s="71">
        <v>50</v>
      </c>
      <c r="D18" s="73">
        <v>1</v>
      </c>
      <c r="E18" s="72" t="s">
        <v>35</v>
      </c>
      <c r="F18" s="72" t="s">
        <v>35</v>
      </c>
      <c r="G18" s="176" t="s">
        <v>180</v>
      </c>
    </row>
    <row r="19" spans="1:7" ht="75">
      <c r="A19" s="81" t="s">
        <v>73</v>
      </c>
      <c r="B19" s="70">
        <v>0</v>
      </c>
      <c r="C19" s="70">
        <v>0</v>
      </c>
      <c r="D19" s="73">
        <v>1</v>
      </c>
      <c r="E19" s="72" t="s">
        <v>53</v>
      </c>
      <c r="F19" s="72">
        <v>0.5</v>
      </c>
      <c r="G19" s="176" t="s">
        <v>181</v>
      </c>
    </row>
    <row r="20" spans="1:7">
      <c r="A20" s="80"/>
      <c r="B20" s="71"/>
      <c r="C20" s="71"/>
      <c r="D20" s="71"/>
      <c r="E20" s="71"/>
      <c r="F20" s="71"/>
      <c r="G20" s="176"/>
    </row>
    <row r="21" spans="1:7" ht="30">
      <c r="A21" s="80" t="s">
        <v>74</v>
      </c>
      <c r="B21" s="74">
        <v>0</v>
      </c>
      <c r="C21" s="74">
        <v>0</v>
      </c>
      <c r="D21" s="73">
        <v>1</v>
      </c>
      <c r="E21" s="72" t="s">
        <v>53</v>
      </c>
      <c r="F21" s="72">
        <v>0.2</v>
      </c>
      <c r="G21" s="176"/>
    </row>
    <row r="22" spans="1:7" ht="120">
      <c r="A22" s="80" t="s">
        <v>75</v>
      </c>
      <c r="B22" s="70">
        <v>0</v>
      </c>
      <c r="C22" s="70">
        <v>0</v>
      </c>
      <c r="D22" s="73">
        <v>1</v>
      </c>
      <c r="E22" s="74"/>
      <c r="F22" s="74"/>
      <c r="G22" s="176" t="s">
        <v>182</v>
      </c>
    </row>
    <row r="23" spans="1:7">
      <c r="A23" s="80"/>
      <c r="B23" s="71"/>
      <c r="C23" s="71"/>
      <c r="D23" s="71"/>
      <c r="E23" s="71"/>
      <c r="F23" s="71"/>
      <c r="G23" s="176"/>
    </row>
    <row r="24" spans="1:7" ht="45">
      <c r="A24" s="80" t="s">
        <v>76</v>
      </c>
      <c r="B24" s="74">
        <v>0</v>
      </c>
      <c r="C24" s="74">
        <v>0</v>
      </c>
      <c r="D24" s="73">
        <v>1</v>
      </c>
      <c r="E24" s="72" t="s">
        <v>53</v>
      </c>
      <c r="F24" s="72">
        <v>0.2</v>
      </c>
      <c r="G24" s="176" t="s">
        <v>182</v>
      </c>
    </row>
    <row r="25" spans="1:7" ht="75">
      <c r="A25" s="80" t="s">
        <v>77</v>
      </c>
      <c r="B25" s="70">
        <v>0</v>
      </c>
      <c r="C25" s="70">
        <v>0</v>
      </c>
      <c r="D25" s="73">
        <v>1</v>
      </c>
      <c r="E25" s="74"/>
      <c r="F25" s="74"/>
      <c r="G25" s="176"/>
    </row>
    <row r="26" spans="1:7">
      <c r="A26" s="80"/>
      <c r="B26" s="71"/>
      <c r="C26" s="71"/>
      <c r="D26" s="71"/>
      <c r="E26" s="71"/>
      <c r="F26" s="71"/>
      <c r="G26" s="176"/>
    </row>
    <row r="27" spans="1:7" ht="30">
      <c r="A27" s="80" t="s">
        <v>78</v>
      </c>
      <c r="B27" s="74"/>
      <c r="C27" s="73"/>
      <c r="D27" s="73">
        <v>1</v>
      </c>
      <c r="E27" s="72" t="s">
        <v>53</v>
      </c>
      <c r="F27" s="72">
        <v>0.5</v>
      </c>
      <c r="G27" s="176"/>
    </row>
    <row r="28" spans="1:7" ht="45">
      <c r="A28" s="80" t="s">
        <v>79</v>
      </c>
      <c r="B28" s="70">
        <v>0</v>
      </c>
      <c r="C28" s="185">
        <v>0</v>
      </c>
      <c r="D28" s="73">
        <v>1</v>
      </c>
      <c r="E28" s="74"/>
      <c r="F28" s="74"/>
      <c r="G28" s="176" t="s">
        <v>180</v>
      </c>
    </row>
    <row r="29" spans="1:7">
      <c r="A29" s="80"/>
      <c r="B29" s="71"/>
      <c r="C29" s="71"/>
      <c r="D29" s="71"/>
      <c r="E29" s="71"/>
      <c r="F29" s="71"/>
      <c r="G29" s="176"/>
    </row>
    <row r="30" spans="1:7" ht="30">
      <c r="A30" s="80" t="s">
        <v>80</v>
      </c>
      <c r="B30" s="72" t="s">
        <v>35</v>
      </c>
      <c r="C30" s="72" t="s">
        <v>35</v>
      </c>
      <c r="D30" s="72" t="s">
        <v>35</v>
      </c>
      <c r="E30" s="72" t="s">
        <v>35</v>
      </c>
      <c r="F30" s="72">
        <v>0.5</v>
      </c>
      <c r="G30" s="176"/>
    </row>
    <row r="31" spans="1:7">
      <c r="A31" s="80" t="s">
        <v>46</v>
      </c>
      <c r="B31" s="71"/>
      <c r="C31" s="71"/>
      <c r="D31" s="71"/>
      <c r="E31" s="71"/>
      <c r="F31" s="71"/>
      <c r="G31" s="176"/>
    </row>
    <row r="32" spans="1:7" ht="45">
      <c r="A32" s="81" t="s">
        <v>81</v>
      </c>
      <c r="B32" s="70">
        <v>1</v>
      </c>
      <c r="C32" s="70">
        <v>1</v>
      </c>
      <c r="D32" s="73">
        <v>1</v>
      </c>
      <c r="E32" s="72" t="s">
        <v>38</v>
      </c>
      <c r="F32" s="72">
        <v>0.5</v>
      </c>
      <c r="G32" s="176" t="s">
        <v>177</v>
      </c>
    </row>
    <row r="33" spans="1:7" ht="75">
      <c r="A33" s="81" t="s">
        <v>82</v>
      </c>
      <c r="B33" s="70">
        <v>0</v>
      </c>
      <c r="C33" s="70">
        <v>0</v>
      </c>
      <c r="D33" s="73">
        <v>1</v>
      </c>
      <c r="E33" s="72" t="s">
        <v>53</v>
      </c>
      <c r="F33" s="72">
        <v>0.5</v>
      </c>
      <c r="G33" s="176" t="s">
        <v>179</v>
      </c>
    </row>
    <row r="34" spans="1:7">
      <c r="A34" s="80"/>
      <c r="B34" s="71"/>
      <c r="C34" s="71"/>
      <c r="D34" s="71"/>
      <c r="E34" s="71"/>
      <c r="F34" s="71"/>
      <c r="G34" s="176"/>
    </row>
    <row r="35" spans="1:7" ht="30">
      <c r="A35" s="80" t="s">
        <v>83</v>
      </c>
      <c r="B35" s="74">
        <v>0</v>
      </c>
      <c r="C35" s="74">
        <v>0</v>
      </c>
      <c r="D35" s="73">
        <v>0</v>
      </c>
      <c r="E35" s="72" t="s">
        <v>53</v>
      </c>
      <c r="F35" s="72">
        <v>0.2</v>
      </c>
      <c r="G35" s="176"/>
    </row>
    <row r="36" spans="1:7" ht="60">
      <c r="A36" s="80" t="s">
        <v>84</v>
      </c>
      <c r="B36" s="70">
        <v>0</v>
      </c>
      <c r="C36" s="70">
        <v>0</v>
      </c>
      <c r="D36" s="73">
        <v>0</v>
      </c>
      <c r="E36" s="74"/>
      <c r="F36" s="74"/>
      <c r="G36" s="176" t="s">
        <v>179</v>
      </c>
    </row>
    <row r="37" spans="1:7">
      <c r="A37" s="80"/>
      <c r="B37" s="71"/>
      <c r="C37" s="71"/>
      <c r="D37" s="71"/>
      <c r="E37" s="71"/>
      <c r="F37" s="71"/>
      <c r="G37" s="176"/>
    </row>
    <row r="38" spans="1:7" ht="30">
      <c r="A38" s="80" t="s">
        <v>85</v>
      </c>
      <c r="B38" s="72" t="s">
        <v>35</v>
      </c>
      <c r="C38" s="72" t="s">
        <v>35</v>
      </c>
      <c r="D38" s="72" t="s">
        <v>35</v>
      </c>
      <c r="E38" s="72" t="s">
        <v>35</v>
      </c>
      <c r="F38" s="180">
        <f>(F8+F13+F21+F24+F27+F30+F35)/7</f>
        <v>0.58571428571428574</v>
      </c>
      <c r="G38" s="176"/>
    </row>
    <row r="39" spans="1:7">
      <c r="A39" s="77"/>
      <c r="B39" s="77"/>
      <c r="C39" s="77"/>
      <c r="D39" s="77"/>
      <c r="E39" s="77"/>
      <c r="F39" s="77"/>
    </row>
    <row r="40" spans="1:7">
      <c r="A40" s="82" t="str">
        <f>'Индикатор информативности'!A38</f>
        <v>Исполнительный директор</v>
      </c>
      <c r="B40" s="82"/>
      <c r="C40" s="232"/>
      <c r="D40" s="232"/>
      <c r="E40" s="233" t="str">
        <f>'Индикатор информативности'!E38:F38</f>
        <v>Н.П.Носков</v>
      </c>
      <c r="F40" s="233"/>
    </row>
    <row r="41" spans="1:7">
      <c r="A41" s="234" t="s">
        <v>5</v>
      </c>
      <c r="B41" s="234"/>
      <c r="C41" s="235"/>
      <c r="D41" s="235"/>
      <c r="E41" s="235" t="s">
        <v>6</v>
      </c>
      <c r="F41" s="235"/>
    </row>
  </sheetData>
  <mergeCells count="14">
    <mergeCell ref="G5:G6"/>
    <mergeCell ref="C40:D40"/>
    <mergeCell ref="E40:F40"/>
    <mergeCell ref="A41:B41"/>
    <mergeCell ref="C41:D41"/>
    <mergeCell ref="E41:F41"/>
    <mergeCell ref="A2:F2"/>
    <mergeCell ref="A3:F3"/>
    <mergeCell ref="B4:F4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25" workbookViewId="0">
      <selection activeCell="E39" sqref="E39:F39"/>
    </sheetView>
  </sheetViews>
  <sheetFormatPr defaultRowHeight="15"/>
  <cols>
    <col min="1" max="1" width="91.140625" customWidth="1"/>
    <col min="4" max="4" width="10.28515625" bestFit="1" customWidth="1"/>
    <col min="6" max="6" width="11.5703125" customWidth="1"/>
    <col min="7" max="7" width="19" customWidth="1"/>
  </cols>
  <sheetData>
    <row r="1" spans="1:7">
      <c r="A1" s="93"/>
      <c r="B1" s="93"/>
      <c r="C1" s="93"/>
      <c r="D1" s="93"/>
      <c r="E1" s="93"/>
      <c r="F1" s="94" t="s">
        <v>86</v>
      </c>
    </row>
    <row r="2" spans="1:7">
      <c r="A2" s="93"/>
      <c r="B2" s="93"/>
      <c r="C2" s="93"/>
      <c r="D2" s="93"/>
      <c r="E2" s="93"/>
      <c r="F2" s="93"/>
    </row>
    <row r="3" spans="1:7" ht="15.75">
      <c r="A3" s="236" t="s">
        <v>108</v>
      </c>
      <c r="B3" s="236"/>
      <c r="C3" s="236"/>
      <c r="D3" s="236"/>
      <c r="E3" s="236"/>
      <c r="F3" s="236"/>
    </row>
    <row r="4" spans="1:7">
      <c r="A4" s="194" t="s">
        <v>1</v>
      </c>
      <c r="B4" s="195"/>
      <c r="C4" s="195"/>
      <c r="D4" s="195"/>
      <c r="E4" s="195"/>
      <c r="F4" s="196"/>
    </row>
    <row r="5" spans="1:7">
      <c r="A5" s="96"/>
      <c r="B5" s="101"/>
      <c r="C5" s="101"/>
      <c r="D5" s="101"/>
      <c r="E5" s="101"/>
      <c r="F5" s="101"/>
    </row>
    <row r="6" spans="1:7">
      <c r="A6" s="237"/>
      <c r="B6" s="239" t="s">
        <v>28</v>
      </c>
      <c r="C6" s="240"/>
      <c r="D6" s="237" t="s">
        <v>29</v>
      </c>
      <c r="E6" s="237" t="s">
        <v>30</v>
      </c>
      <c r="F6" s="237" t="s">
        <v>31</v>
      </c>
      <c r="G6" s="218" t="s">
        <v>183</v>
      </c>
    </row>
    <row r="7" spans="1:7" ht="30">
      <c r="A7" s="238"/>
      <c r="B7" s="97" t="s">
        <v>64</v>
      </c>
      <c r="C7" s="97" t="s">
        <v>33</v>
      </c>
      <c r="D7" s="238"/>
      <c r="E7" s="238"/>
      <c r="F7" s="238"/>
      <c r="G7" s="218"/>
    </row>
    <row r="8" spans="1:7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98">
        <v>6</v>
      </c>
      <c r="G8" s="175">
        <v>7</v>
      </c>
    </row>
    <row r="9" spans="1:7" ht="30">
      <c r="A9" s="102" t="s">
        <v>87</v>
      </c>
      <c r="B9" s="84">
        <v>1</v>
      </c>
      <c r="C9" s="84">
        <v>1</v>
      </c>
      <c r="D9" s="181">
        <f>B9/C9*100</f>
        <v>100</v>
      </c>
      <c r="E9" s="86" t="s">
        <v>38</v>
      </c>
      <c r="F9" s="86">
        <v>2</v>
      </c>
      <c r="G9" s="175" t="s">
        <v>177</v>
      </c>
    </row>
    <row r="10" spans="1:7">
      <c r="A10" s="102"/>
      <c r="B10" s="85"/>
      <c r="C10" s="85"/>
      <c r="D10" s="85"/>
      <c r="E10" s="85"/>
      <c r="F10" s="85"/>
      <c r="G10" s="175"/>
    </row>
    <row r="11" spans="1:7">
      <c r="A11" s="102" t="s">
        <v>88</v>
      </c>
      <c r="B11" s="86" t="s">
        <v>35</v>
      </c>
      <c r="C11" s="86" t="s">
        <v>35</v>
      </c>
      <c r="D11" s="86" t="s">
        <v>35</v>
      </c>
      <c r="E11" s="86" t="s">
        <v>35</v>
      </c>
      <c r="F11" s="88">
        <f>(F13+F14+F15+F16+F17+F18)/6</f>
        <v>2</v>
      </c>
      <c r="G11" s="175"/>
    </row>
    <row r="12" spans="1:7">
      <c r="A12" s="102" t="s">
        <v>46</v>
      </c>
      <c r="B12" s="85"/>
      <c r="C12" s="85"/>
      <c r="D12" s="85"/>
      <c r="E12" s="85"/>
      <c r="F12" s="85"/>
      <c r="G12" s="175"/>
    </row>
    <row r="13" spans="1:7" ht="45">
      <c r="A13" s="103" t="s">
        <v>89</v>
      </c>
      <c r="B13" s="84">
        <v>0</v>
      </c>
      <c r="C13" s="84">
        <v>0</v>
      </c>
      <c r="D13" s="87">
        <v>1</v>
      </c>
      <c r="E13" s="86" t="s">
        <v>53</v>
      </c>
      <c r="F13" s="86">
        <v>2</v>
      </c>
      <c r="G13" s="176" t="s">
        <v>180</v>
      </c>
    </row>
    <row r="14" spans="1:7" ht="45">
      <c r="A14" s="103" t="s">
        <v>90</v>
      </c>
      <c r="B14" s="182">
        <v>0</v>
      </c>
      <c r="C14" s="182">
        <v>0</v>
      </c>
      <c r="D14" s="87">
        <v>1</v>
      </c>
      <c r="E14" s="86" t="s">
        <v>38</v>
      </c>
      <c r="F14" s="86">
        <v>2</v>
      </c>
      <c r="G14" s="176" t="s">
        <v>180</v>
      </c>
    </row>
    <row r="15" spans="1:7" ht="60">
      <c r="A15" s="103" t="s">
        <v>91</v>
      </c>
      <c r="B15" s="84">
        <v>0</v>
      </c>
      <c r="C15" s="84">
        <v>0</v>
      </c>
      <c r="D15" s="87">
        <v>1</v>
      </c>
      <c r="E15" s="86" t="s">
        <v>53</v>
      </c>
      <c r="F15" s="86">
        <v>2</v>
      </c>
      <c r="G15" s="176" t="s">
        <v>180</v>
      </c>
    </row>
    <row r="16" spans="1:7" ht="60">
      <c r="A16" s="103" t="s">
        <v>92</v>
      </c>
      <c r="B16" s="84">
        <v>0</v>
      </c>
      <c r="C16" s="84">
        <v>0</v>
      </c>
      <c r="D16" s="87">
        <v>1</v>
      </c>
      <c r="E16" s="86" t="s">
        <v>53</v>
      </c>
      <c r="F16" s="86">
        <v>2</v>
      </c>
      <c r="G16" s="176" t="s">
        <v>180</v>
      </c>
    </row>
    <row r="17" spans="1:7" ht="45">
      <c r="A17" s="103" t="s">
        <v>93</v>
      </c>
      <c r="B17" s="84">
        <v>0</v>
      </c>
      <c r="C17" s="84">
        <v>0</v>
      </c>
      <c r="D17" s="87">
        <v>1</v>
      </c>
      <c r="E17" s="86" t="s">
        <v>38</v>
      </c>
      <c r="F17" s="86">
        <v>2</v>
      </c>
      <c r="G17" s="176" t="s">
        <v>186</v>
      </c>
    </row>
    <row r="18" spans="1:7" ht="30">
      <c r="A18" s="103" t="s">
        <v>94</v>
      </c>
      <c r="B18" s="84">
        <v>0</v>
      </c>
      <c r="C18" s="84">
        <v>0</v>
      </c>
      <c r="D18" s="87">
        <v>1</v>
      </c>
      <c r="E18" s="86" t="s">
        <v>38</v>
      </c>
      <c r="F18" s="86">
        <v>2</v>
      </c>
      <c r="G18" s="176"/>
    </row>
    <row r="19" spans="1:7">
      <c r="A19" s="102"/>
      <c r="B19" s="85"/>
      <c r="C19" s="85"/>
      <c r="D19" s="85"/>
      <c r="E19" s="85"/>
      <c r="F19" s="85"/>
      <c r="G19" s="175"/>
    </row>
    <row r="20" spans="1:7">
      <c r="A20" s="102" t="s">
        <v>95</v>
      </c>
      <c r="B20" s="86" t="s">
        <v>35</v>
      </c>
      <c r="C20" s="86" t="s">
        <v>35</v>
      </c>
      <c r="D20" s="86" t="s">
        <v>35</v>
      </c>
      <c r="E20" s="86" t="s">
        <v>35</v>
      </c>
      <c r="F20" s="86">
        <f>(F22+F23)/2</f>
        <v>2</v>
      </c>
      <c r="G20" s="175"/>
    </row>
    <row r="21" spans="1:7">
      <c r="A21" s="102" t="s">
        <v>46</v>
      </c>
      <c r="B21" s="85"/>
      <c r="C21" s="85"/>
      <c r="D21" s="85"/>
      <c r="E21" s="85"/>
      <c r="F21" s="85"/>
      <c r="G21" s="175"/>
    </row>
    <row r="22" spans="1:7" ht="30">
      <c r="A22" s="103" t="s">
        <v>96</v>
      </c>
      <c r="B22" s="89"/>
      <c r="C22" s="89">
        <v>15</v>
      </c>
      <c r="D22" s="87">
        <v>0</v>
      </c>
      <c r="E22" s="86" t="s">
        <v>53</v>
      </c>
      <c r="F22" s="86">
        <v>2</v>
      </c>
      <c r="G22" s="176" t="s">
        <v>180</v>
      </c>
    </row>
    <row r="23" spans="1:7" ht="30">
      <c r="A23" s="103" t="s">
        <v>97</v>
      </c>
      <c r="B23" s="86" t="s">
        <v>35</v>
      </c>
      <c r="C23" s="86" t="s">
        <v>35</v>
      </c>
      <c r="D23" s="87">
        <v>0</v>
      </c>
      <c r="E23" s="86" t="s">
        <v>38</v>
      </c>
      <c r="F23" s="86">
        <v>2</v>
      </c>
      <c r="G23" s="175"/>
    </row>
    <row r="24" spans="1:7">
      <c r="A24" s="102" t="s">
        <v>98</v>
      </c>
      <c r="B24" s="186">
        <f>3/1000</f>
        <v>3.0000000000000001E-3</v>
      </c>
      <c r="C24" s="105">
        <v>0</v>
      </c>
      <c r="D24" s="87">
        <v>0</v>
      </c>
      <c r="E24" s="86" t="s">
        <v>35</v>
      </c>
      <c r="F24" s="86" t="s">
        <v>35</v>
      </c>
      <c r="G24" s="175"/>
    </row>
    <row r="25" spans="1:7">
      <c r="A25" s="102" t="s">
        <v>99</v>
      </c>
      <c r="B25" s="183">
        <v>0</v>
      </c>
      <c r="C25" s="84">
        <v>0</v>
      </c>
      <c r="D25" s="87">
        <v>0</v>
      </c>
      <c r="E25" s="86" t="s">
        <v>35</v>
      </c>
      <c r="F25" s="86" t="s">
        <v>35</v>
      </c>
      <c r="G25" s="175"/>
    </row>
    <row r="26" spans="1:7" ht="30">
      <c r="A26" s="102" t="s">
        <v>100</v>
      </c>
      <c r="B26" s="84">
        <v>0</v>
      </c>
      <c r="C26" s="84">
        <v>0</v>
      </c>
      <c r="D26" s="87">
        <v>0</v>
      </c>
      <c r="E26" s="86" t="s">
        <v>35</v>
      </c>
      <c r="F26" s="86" t="s">
        <v>35</v>
      </c>
      <c r="G26" s="175"/>
    </row>
    <row r="27" spans="1:7">
      <c r="A27" s="102"/>
      <c r="B27" s="85"/>
      <c r="C27" s="85"/>
      <c r="D27" s="85"/>
      <c r="E27" s="85"/>
      <c r="F27" s="85"/>
      <c r="G27" s="175"/>
    </row>
    <row r="28" spans="1:7">
      <c r="A28" s="102" t="s">
        <v>101</v>
      </c>
      <c r="B28" s="86">
        <v>0</v>
      </c>
      <c r="C28" s="86">
        <v>0</v>
      </c>
      <c r="D28" s="86">
        <v>0</v>
      </c>
      <c r="E28" s="86" t="s">
        <v>53</v>
      </c>
      <c r="F28" s="86">
        <v>2</v>
      </c>
      <c r="G28" s="175"/>
    </row>
    <row r="29" spans="1:7" ht="30">
      <c r="A29" s="102" t="s">
        <v>102</v>
      </c>
      <c r="B29" s="84">
        <v>0</v>
      </c>
      <c r="C29" s="84">
        <v>0</v>
      </c>
      <c r="D29" s="86">
        <v>0</v>
      </c>
      <c r="E29" s="86"/>
      <c r="F29" s="86"/>
      <c r="G29" s="176" t="s">
        <v>180</v>
      </c>
    </row>
    <row r="30" spans="1:7">
      <c r="A30" s="102"/>
      <c r="B30" s="85"/>
      <c r="C30" s="85"/>
      <c r="D30" s="85"/>
      <c r="E30" s="85"/>
      <c r="F30" s="85"/>
      <c r="G30" s="175"/>
    </row>
    <row r="31" spans="1:7" ht="45">
      <c r="A31" s="102" t="s">
        <v>103</v>
      </c>
      <c r="B31" s="86" t="s">
        <v>35</v>
      </c>
      <c r="C31" s="86" t="s">
        <v>35</v>
      </c>
      <c r="D31" s="86" t="s">
        <v>35</v>
      </c>
      <c r="E31" s="86" t="s">
        <v>35</v>
      </c>
      <c r="F31" s="86">
        <f>(F33+F34)/2</f>
        <v>2</v>
      </c>
      <c r="G31" s="175"/>
    </row>
    <row r="32" spans="1:7">
      <c r="A32" s="102" t="s">
        <v>46</v>
      </c>
      <c r="B32" s="85"/>
      <c r="C32" s="85"/>
      <c r="D32" s="85"/>
      <c r="E32" s="85"/>
      <c r="F32" s="85"/>
      <c r="G32" s="175"/>
    </row>
    <row r="33" spans="1:7" ht="30">
      <c r="A33" s="103" t="s">
        <v>104</v>
      </c>
      <c r="B33" s="84">
        <v>0</v>
      </c>
      <c r="C33" s="84">
        <v>1</v>
      </c>
      <c r="D33" s="87">
        <v>1</v>
      </c>
      <c r="E33" s="86" t="s">
        <v>53</v>
      </c>
      <c r="F33" s="86">
        <v>2</v>
      </c>
      <c r="G33" s="176" t="s">
        <v>180</v>
      </c>
    </row>
    <row r="34" spans="1:7" ht="60">
      <c r="A34" s="103" t="s">
        <v>105</v>
      </c>
      <c r="B34" s="84">
        <v>0</v>
      </c>
      <c r="C34" s="84">
        <v>0</v>
      </c>
      <c r="D34" s="87">
        <v>1</v>
      </c>
      <c r="E34" s="86" t="s">
        <v>38</v>
      </c>
      <c r="F34" s="86">
        <v>2</v>
      </c>
      <c r="G34" s="176" t="s">
        <v>180</v>
      </c>
    </row>
    <row r="35" spans="1:7">
      <c r="A35" s="102"/>
      <c r="B35" s="85"/>
      <c r="C35" s="85"/>
      <c r="D35" s="85"/>
      <c r="E35" s="85"/>
      <c r="F35" s="85"/>
      <c r="G35" s="175"/>
    </row>
    <row r="36" spans="1:7">
      <c r="A36" s="102" t="s">
        <v>106</v>
      </c>
      <c r="B36" s="86" t="s">
        <v>35</v>
      </c>
      <c r="C36" s="86" t="s">
        <v>35</v>
      </c>
      <c r="D36" s="86" t="s">
        <v>35</v>
      </c>
      <c r="E36" s="86" t="s">
        <v>35</v>
      </c>
      <c r="F36" s="90">
        <f>(F9+F11+F20++F28+F31)/5</f>
        <v>2</v>
      </c>
      <c r="G36" s="175"/>
    </row>
    <row r="37" spans="1:7">
      <c r="A37" s="95"/>
      <c r="B37" s="95"/>
      <c r="C37" s="95"/>
      <c r="D37" s="95"/>
      <c r="E37" s="95"/>
      <c r="F37" s="95"/>
    </row>
    <row r="38" spans="1:7">
      <c r="A38" s="99" t="str">
        <f>'индикатор исполнительности'!A40</f>
        <v>Исполнительный директор</v>
      </c>
      <c r="B38" s="99"/>
      <c r="C38" s="241"/>
      <c r="D38" s="241"/>
      <c r="E38" s="242" t="str">
        <f>'индикатор исполнительности'!E40:F40</f>
        <v>Н.П.Носков</v>
      </c>
      <c r="F38" s="242"/>
    </row>
    <row r="39" spans="1:7">
      <c r="A39" s="243" t="s">
        <v>5</v>
      </c>
      <c r="B39" s="243"/>
      <c r="C39" s="244"/>
      <c r="D39" s="244"/>
      <c r="E39" s="244" t="s">
        <v>6</v>
      </c>
      <c r="F39" s="244"/>
    </row>
    <row r="41" spans="1:7">
      <c r="A41" s="91"/>
      <c r="B41" s="91"/>
      <c r="C41" s="91"/>
      <c r="D41" s="91"/>
      <c r="E41" s="91"/>
      <c r="F41" s="91"/>
    </row>
    <row r="42" spans="1:7">
      <c r="A42" s="92"/>
      <c r="B42" s="92"/>
      <c r="C42" s="92"/>
      <c r="D42" s="92"/>
      <c r="E42" s="92"/>
      <c r="F42" s="92"/>
    </row>
  </sheetData>
  <mergeCells count="13">
    <mergeCell ref="G6:G7"/>
    <mergeCell ref="C38:D38"/>
    <mergeCell ref="E38:F38"/>
    <mergeCell ref="A39:B39"/>
    <mergeCell ref="C39:D39"/>
    <mergeCell ref="E39:F39"/>
    <mergeCell ref="A3:F3"/>
    <mergeCell ref="A4:F4"/>
    <mergeCell ref="A6:A7"/>
    <mergeCell ref="B6:C6"/>
    <mergeCell ref="D6:D7"/>
    <mergeCell ref="E6:E7"/>
    <mergeCell ref="F6:F7"/>
  </mergeCells>
  <pageMargins left="0.7" right="0.7" top="0.75" bottom="0.75" header="0.3" footer="0.3"/>
  <pageSetup paperSize="9"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opLeftCell="A37" workbookViewId="0">
      <selection activeCell="D55" sqref="D55:E55"/>
    </sheetView>
  </sheetViews>
  <sheetFormatPr defaultRowHeight="15"/>
  <cols>
    <col min="1" max="1" width="46.85546875" customWidth="1"/>
    <col min="2" max="3" width="20.7109375" customWidth="1"/>
    <col min="4" max="4" width="13.5703125" customWidth="1"/>
    <col min="5" max="5" width="17.7109375" customWidth="1"/>
  </cols>
  <sheetData>
    <row r="1" spans="1:5">
      <c r="A1" s="108"/>
      <c r="B1" s="108"/>
      <c r="C1" s="108"/>
      <c r="D1" s="108"/>
      <c r="E1" s="109" t="s">
        <v>109</v>
      </c>
    </row>
    <row r="2" spans="1:5" ht="15.75">
      <c r="A2" s="255" t="s">
        <v>187</v>
      </c>
      <c r="B2" s="255"/>
      <c r="C2" s="255"/>
      <c r="D2" s="255"/>
      <c r="E2" s="255"/>
    </row>
    <row r="3" spans="1:5" ht="15.75">
      <c r="A3" s="255" t="s">
        <v>110</v>
      </c>
      <c r="B3" s="255"/>
      <c r="C3" s="255"/>
      <c r="D3" s="255"/>
      <c r="E3" s="255"/>
    </row>
    <row r="4" spans="1:5" ht="15.75">
      <c r="A4" s="255" t="s">
        <v>111</v>
      </c>
      <c r="B4" s="255"/>
      <c r="C4" s="255"/>
      <c r="D4" s="255"/>
      <c r="E4" s="255"/>
    </row>
    <row r="5" spans="1:5">
      <c r="A5" s="194" t="s">
        <v>1</v>
      </c>
      <c r="B5" s="195"/>
      <c r="C5" s="195"/>
      <c r="D5" s="195"/>
      <c r="E5" s="196"/>
    </row>
    <row r="6" spans="1:5">
      <c r="A6" s="114"/>
      <c r="B6" s="246"/>
      <c r="C6" s="246"/>
      <c r="D6" s="246"/>
      <c r="E6" s="246"/>
    </row>
    <row r="7" spans="1:5" ht="25.5">
      <c r="A7" s="115" t="s">
        <v>112</v>
      </c>
      <c r="B7" s="116" t="s">
        <v>173</v>
      </c>
      <c r="C7" s="116" t="s">
        <v>174</v>
      </c>
      <c r="D7" s="117" t="s">
        <v>23</v>
      </c>
      <c r="E7" s="116" t="s">
        <v>24</v>
      </c>
    </row>
    <row r="8" spans="1:5">
      <c r="A8" s="118" t="s">
        <v>113</v>
      </c>
      <c r="B8" s="122">
        <v>2</v>
      </c>
      <c r="C8" s="122">
        <f>'Индикатор информативности'!F36</f>
        <v>2</v>
      </c>
      <c r="D8" s="122">
        <v>2</v>
      </c>
      <c r="E8" s="122">
        <v>2</v>
      </c>
    </row>
    <row r="9" spans="1:5">
      <c r="A9" s="118" t="s">
        <v>114</v>
      </c>
      <c r="B9" s="105">
        <f>'Индикатор информативности'!C10</f>
        <v>1</v>
      </c>
      <c r="C9" s="105">
        <f>'Индикатор информативности'!B10</f>
        <v>1</v>
      </c>
      <c r="D9" s="105">
        <v>1</v>
      </c>
      <c r="E9" s="105">
        <v>1</v>
      </c>
    </row>
    <row r="10" spans="1:5">
      <c r="A10" s="118" t="s">
        <v>115</v>
      </c>
      <c r="B10" s="105">
        <f>'Индикатор информативности'!C13</f>
        <v>1</v>
      </c>
      <c r="C10" s="105">
        <f>'Индикатор информативности'!B13</f>
        <v>1</v>
      </c>
      <c r="D10" s="105">
        <v>1</v>
      </c>
      <c r="E10" s="105">
        <v>1</v>
      </c>
    </row>
    <row r="11" spans="1:5">
      <c r="A11" s="118" t="s">
        <v>116</v>
      </c>
      <c r="B11" s="105">
        <f>'Индикатор информативности'!C14</f>
        <v>1</v>
      </c>
      <c r="C11" s="105">
        <f>'Индикатор информативности'!B14</f>
        <v>1</v>
      </c>
      <c r="D11" s="105">
        <v>1</v>
      </c>
      <c r="E11" s="105">
        <v>1</v>
      </c>
    </row>
    <row r="12" spans="1:5">
      <c r="A12" s="118" t="s">
        <v>117</v>
      </c>
      <c r="B12" s="105">
        <f>'Индикатор информативности'!C15</f>
        <v>1</v>
      </c>
      <c r="C12" s="105">
        <f>'Индикатор информативности'!B15</f>
        <v>1</v>
      </c>
      <c r="D12" s="105">
        <v>1</v>
      </c>
      <c r="E12" s="105">
        <v>1</v>
      </c>
    </row>
    <row r="13" spans="1:5">
      <c r="A13" s="118" t="s">
        <v>118</v>
      </c>
      <c r="B13" s="105">
        <f>'Индикатор информативности'!C16</f>
        <v>1</v>
      </c>
      <c r="C13" s="105">
        <f>'Индикатор информативности'!B16</f>
        <v>1</v>
      </c>
      <c r="D13" s="105">
        <v>1</v>
      </c>
      <c r="E13" s="105">
        <v>1</v>
      </c>
    </row>
    <row r="14" spans="1:5">
      <c r="A14" s="118" t="s">
        <v>119</v>
      </c>
      <c r="B14" s="105">
        <f>'Индикатор информативности'!C20</f>
        <v>1</v>
      </c>
      <c r="C14" s="105">
        <f>'Индикатор информативности'!B20</f>
        <v>1</v>
      </c>
      <c r="D14" s="105">
        <v>1</v>
      </c>
      <c r="E14" s="105">
        <v>1</v>
      </c>
    </row>
    <row r="15" spans="1:5">
      <c r="A15" s="118" t="s">
        <v>120</v>
      </c>
      <c r="B15" s="105">
        <f>'Индикатор информативности'!C21</f>
        <v>0</v>
      </c>
      <c r="C15" s="105">
        <f>'Индикатор информативности'!B21</f>
        <v>0</v>
      </c>
      <c r="D15" s="105">
        <v>1</v>
      </c>
      <c r="E15" s="105">
        <v>1</v>
      </c>
    </row>
    <row r="16" spans="1:5">
      <c r="A16" s="118" t="s">
        <v>121</v>
      </c>
      <c r="B16" s="105">
        <f>'Индикатор информативности'!C22</f>
        <v>1</v>
      </c>
      <c r="C16" s="105">
        <f>'Индикатор информативности'!B22</f>
        <v>1</v>
      </c>
      <c r="D16" s="105">
        <v>1</v>
      </c>
      <c r="E16" s="105">
        <v>1</v>
      </c>
    </row>
    <row r="17" spans="1:5">
      <c r="A17" s="118" t="s">
        <v>122</v>
      </c>
      <c r="B17" s="105">
        <f>'Индикатор информативности'!C24</f>
        <v>1</v>
      </c>
      <c r="C17" s="105">
        <f>'Индикатор информативности'!B24</f>
        <v>1</v>
      </c>
      <c r="D17" s="105">
        <v>1</v>
      </c>
      <c r="E17" s="105">
        <v>1</v>
      </c>
    </row>
    <row r="18" spans="1:5">
      <c r="A18" s="118" t="s">
        <v>123</v>
      </c>
      <c r="B18" s="105">
        <f>'Индикатор информативности'!C26</f>
        <v>1</v>
      </c>
      <c r="C18" s="105">
        <f>'Индикатор информативности'!B26</f>
        <v>1</v>
      </c>
      <c r="D18" s="105">
        <v>1</v>
      </c>
      <c r="E18" s="105">
        <v>1</v>
      </c>
    </row>
    <row r="19" spans="1:5">
      <c r="A19" s="118" t="s">
        <v>124</v>
      </c>
      <c r="B19" s="105">
        <f>'Индикатор информативности'!C29</f>
        <v>0</v>
      </c>
      <c r="C19" s="105">
        <f>'Индикатор информативности'!B29</f>
        <v>0</v>
      </c>
      <c r="D19" s="105">
        <v>0</v>
      </c>
      <c r="E19" s="105">
        <v>0</v>
      </c>
    </row>
    <row r="20" spans="1:5">
      <c r="A20" s="118" t="s">
        <v>125</v>
      </c>
      <c r="B20" s="105">
        <f>'Индикатор информативности'!C33</f>
        <v>0</v>
      </c>
      <c r="C20" s="105">
        <f>'Индикатор информативности'!B33</f>
        <v>0</v>
      </c>
      <c r="D20" s="105">
        <v>0</v>
      </c>
      <c r="E20" s="105">
        <v>0</v>
      </c>
    </row>
    <row r="21" spans="1:5">
      <c r="A21" s="118" t="s">
        <v>126</v>
      </c>
      <c r="B21" s="105">
        <f>'Индикатор информативности'!C34</f>
        <v>0</v>
      </c>
      <c r="C21" s="105">
        <f>'Индикатор информативности'!B34</f>
        <v>0</v>
      </c>
      <c r="D21" s="105">
        <v>0</v>
      </c>
      <c r="E21" s="105">
        <v>0</v>
      </c>
    </row>
    <row r="22" spans="1:5">
      <c r="A22" s="118" t="s">
        <v>127</v>
      </c>
      <c r="B22" s="122">
        <v>0.59</v>
      </c>
      <c r="C22" s="122">
        <f>'индикатор исполнительности'!F38</f>
        <v>0.58571428571428574</v>
      </c>
      <c r="D22" s="122">
        <v>0.59</v>
      </c>
      <c r="E22" s="122">
        <v>0.59</v>
      </c>
    </row>
    <row r="23" spans="1:5">
      <c r="A23" s="118" t="s">
        <v>114</v>
      </c>
      <c r="B23" s="105">
        <f>'индикатор исполнительности'!C10</f>
        <v>30</v>
      </c>
      <c r="C23" s="105">
        <f>'индикатор исполнительности'!B10</f>
        <v>0</v>
      </c>
      <c r="D23" s="105">
        <v>0</v>
      </c>
      <c r="E23" s="105">
        <v>0</v>
      </c>
    </row>
    <row r="24" spans="1:5">
      <c r="A24" s="118" t="s">
        <v>128</v>
      </c>
      <c r="B24" s="105">
        <f>'индикатор исполнительности'!C11</f>
        <v>180</v>
      </c>
      <c r="C24" s="105">
        <f>'индикатор исполнительности'!B11</f>
        <v>0</v>
      </c>
      <c r="D24" s="105">
        <v>0</v>
      </c>
      <c r="E24" s="105">
        <v>0</v>
      </c>
    </row>
    <row r="25" spans="1:5">
      <c r="A25" s="118" t="s">
        <v>119</v>
      </c>
      <c r="B25" s="105">
        <f>'индикатор исполнительности'!C15</f>
        <v>25</v>
      </c>
      <c r="C25" s="105">
        <f>'индикатор исполнительности'!B15</f>
        <v>0</v>
      </c>
      <c r="D25" s="105">
        <v>25</v>
      </c>
      <c r="E25" s="105">
        <v>25</v>
      </c>
    </row>
    <row r="26" spans="1:5">
      <c r="A26" s="118" t="s">
        <v>129</v>
      </c>
      <c r="B26" s="105">
        <f>'индикатор исполнительности'!C17</f>
        <v>50</v>
      </c>
      <c r="C26" s="105">
        <f>'индикатор исполнительности'!B17</f>
        <v>0</v>
      </c>
      <c r="D26" s="105">
        <v>50</v>
      </c>
      <c r="E26" s="105">
        <v>50</v>
      </c>
    </row>
    <row r="27" spans="1:5">
      <c r="A27" s="118" t="s">
        <v>130</v>
      </c>
      <c r="B27" s="105">
        <f>'индикатор исполнительности'!C18</f>
        <v>50</v>
      </c>
      <c r="C27" s="105">
        <f>'индикатор исполнительности'!B18</f>
        <v>0</v>
      </c>
      <c r="D27" s="105">
        <v>50</v>
      </c>
      <c r="E27" s="105">
        <v>50</v>
      </c>
    </row>
    <row r="28" spans="1:5">
      <c r="A28" s="118" t="s">
        <v>121</v>
      </c>
      <c r="B28" s="105">
        <f>'индикатор исполнительности'!C19</f>
        <v>0</v>
      </c>
      <c r="C28" s="105">
        <f>'индикатор исполнительности'!B19</f>
        <v>0</v>
      </c>
      <c r="D28" s="105">
        <v>1</v>
      </c>
      <c r="E28" s="105">
        <v>1</v>
      </c>
    </row>
    <row r="29" spans="1:5">
      <c r="A29" s="118" t="s">
        <v>131</v>
      </c>
      <c r="B29" s="105">
        <f>'индикатор исполнительности'!C22</f>
        <v>0</v>
      </c>
      <c r="C29" s="105">
        <f>'индикатор исполнительности'!B22</f>
        <v>0</v>
      </c>
      <c r="D29" s="105">
        <v>0</v>
      </c>
      <c r="E29" s="105">
        <v>0</v>
      </c>
    </row>
    <row r="30" spans="1:5">
      <c r="A30" s="118" t="s">
        <v>132</v>
      </c>
      <c r="B30" s="105">
        <f>'индикатор исполнительности'!C25</f>
        <v>0</v>
      </c>
      <c r="C30" s="105">
        <f>'индикатор исполнительности'!B25</f>
        <v>0</v>
      </c>
      <c r="D30" s="105">
        <v>0</v>
      </c>
      <c r="E30" s="105">
        <v>0</v>
      </c>
    </row>
    <row r="31" spans="1:5">
      <c r="A31" s="118" t="s">
        <v>124</v>
      </c>
      <c r="B31" s="105">
        <f>'индикатор исполнительности'!C28</f>
        <v>0</v>
      </c>
      <c r="C31" s="105">
        <f>'индикатор исполнительности'!B28</f>
        <v>0</v>
      </c>
      <c r="D31" s="105">
        <v>0</v>
      </c>
      <c r="E31" s="105">
        <v>0</v>
      </c>
    </row>
    <row r="32" spans="1:5">
      <c r="A32" s="118" t="s">
        <v>125</v>
      </c>
      <c r="B32" s="105">
        <f>'индикатор исполнительности'!C32</f>
        <v>1</v>
      </c>
      <c r="C32" s="105">
        <f>'индикатор исполнительности'!B32</f>
        <v>1</v>
      </c>
      <c r="D32" s="105">
        <v>1</v>
      </c>
      <c r="E32" s="105">
        <v>1</v>
      </c>
    </row>
    <row r="33" spans="1:7">
      <c r="A33" s="118" t="s">
        <v>126</v>
      </c>
      <c r="B33" s="105">
        <f>'индикатор исполнительности'!C33</f>
        <v>0</v>
      </c>
      <c r="C33" s="105">
        <f>'индикатор исполнительности'!B33</f>
        <v>0</v>
      </c>
      <c r="D33" s="105">
        <v>0</v>
      </c>
      <c r="E33" s="105">
        <v>0</v>
      </c>
    </row>
    <row r="34" spans="1:7">
      <c r="A34" s="118" t="s">
        <v>133</v>
      </c>
      <c r="B34" s="105">
        <f>'индикатор исполнительности'!C36</f>
        <v>0</v>
      </c>
      <c r="C34" s="105">
        <f>'индикатор исполнительности'!B36</f>
        <v>0</v>
      </c>
      <c r="D34" s="105">
        <v>0</v>
      </c>
      <c r="E34" s="105">
        <v>0</v>
      </c>
    </row>
    <row r="35" spans="1:7">
      <c r="A35" s="118" t="s">
        <v>134</v>
      </c>
      <c r="B35" s="122">
        <f>'индикатор обратной связи'!F36</f>
        <v>2</v>
      </c>
      <c r="C35" s="122">
        <f>'индикатор обратной связи'!F36</f>
        <v>2</v>
      </c>
      <c r="D35" s="122">
        <v>2</v>
      </c>
      <c r="E35" s="122">
        <v>2</v>
      </c>
    </row>
    <row r="36" spans="1:7">
      <c r="A36" s="118" t="s">
        <v>135</v>
      </c>
      <c r="B36" s="105">
        <f>'индикатор обратной связи'!C9</f>
        <v>1</v>
      </c>
      <c r="C36" s="105">
        <f>'индикатор обратной связи'!B9</f>
        <v>1</v>
      </c>
      <c r="D36" s="105">
        <v>1</v>
      </c>
      <c r="E36" s="105">
        <v>1</v>
      </c>
    </row>
    <row r="37" spans="1:7">
      <c r="A37" s="118" t="s">
        <v>119</v>
      </c>
      <c r="B37" s="105">
        <f>'индикатор обратной связи'!C13</f>
        <v>0</v>
      </c>
      <c r="C37" s="105">
        <f>'индикатор обратной связи'!B13</f>
        <v>0</v>
      </c>
      <c r="D37" s="105">
        <v>0</v>
      </c>
      <c r="E37" s="105">
        <v>0</v>
      </c>
    </row>
    <row r="38" spans="1:7">
      <c r="A38" s="118" t="s">
        <v>120</v>
      </c>
      <c r="B38" s="105">
        <f>'индикатор обратной связи'!C14</f>
        <v>0</v>
      </c>
      <c r="C38" s="105">
        <f>'индикатор обратной связи'!B14</f>
        <v>0</v>
      </c>
      <c r="D38" s="105">
        <v>0</v>
      </c>
      <c r="E38" s="105">
        <v>0</v>
      </c>
    </row>
    <row r="39" spans="1:7">
      <c r="A39" s="118" t="s">
        <v>121</v>
      </c>
      <c r="B39" s="105">
        <f>'индикатор обратной связи'!C15</f>
        <v>0</v>
      </c>
      <c r="C39" s="105">
        <f>'индикатор обратной связи'!B15</f>
        <v>0</v>
      </c>
      <c r="D39" s="105">
        <v>0</v>
      </c>
      <c r="E39" s="105">
        <v>0</v>
      </c>
    </row>
    <row r="40" spans="1:7">
      <c r="A40" s="118" t="s">
        <v>136</v>
      </c>
      <c r="B40" s="105">
        <f>'индикатор обратной связи'!C16</f>
        <v>0</v>
      </c>
      <c r="C40" s="105">
        <f>'индикатор обратной связи'!B16</f>
        <v>0</v>
      </c>
      <c r="D40" s="105">
        <v>0</v>
      </c>
      <c r="E40" s="105">
        <v>0</v>
      </c>
    </row>
    <row r="41" spans="1:7">
      <c r="A41" s="118" t="s">
        <v>137</v>
      </c>
      <c r="B41" s="105">
        <f>'индикатор обратной связи'!C17</f>
        <v>0</v>
      </c>
      <c r="C41" s="105">
        <f>'индикатор обратной связи'!B17</f>
        <v>0</v>
      </c>
      <c r="D41" s="105">
        <v>0</v>
      </c>
      <c r="E41" s="105">
        <v>0</v>
      </c>
    </row>
    <row r="42" spans="1:7">
      <c r="A42" s="118" t="s">
        <v>138</v>
      </c>
      <c r="B42" s="105">
        <f>'индикатор обратной связи'!C18</f>
        <v>0</v>
      </c>
      <c r="C42" s="105">
        <f>'индикатор обратной связи'!B18</f>
        <v>0</v>
      </c>
      <c r="D42" s="105">
        <v>0</v>
      </c>
      <c r="E42" s="105">
        <v>0</v>
      </c>
    </row>
    <row r="43" spans="1:7">
      <c r="A43" s="118" t="s">
        <v>131</v>
      </c>
      <c r="B43" s="105">
        <f>'индикатор обратной связи'!C22</f>
        <v>15</v>
      </c>
      <c r="C43" s="105">
        <f>'индикатор обратной связи'!B22</f>
        <v>0</v>
      </c>
      <c r="D43" s="105">
        <v>15</v>
      </c>
      <c r="E43" s="105">
        <v>15</v>
      </c>
    </row>
    <row r="44" spans="1:7">
      <c r="A44" s="118" t="s">
        <v>139</v>
      </c>
      <c r="B44" s="105">
        <f>'индикатор обратной связи'!C24</f>
        <v>0</v>
      </c>
      <c r="C44" s="105">
        <f>'индикатор обратной связи'!B24</f>
        <v>3.0000000000000001E-3</v>
      </c>
      <c r="D44" s="105">
        <v>0</v>
      </c>
      <c r="E44" s="105">
        <v>0</v>
      </c>
    </row>
    <row r="45" spans="1:7">
      <c r="A45" s="118" t="s">
        <v>140</v>
      </c>
      <c r="B45" s="105">
        <f>'индикатор обратной связи'!C25</f>
        <v>0</v>
      </c>
      <c r="C45" s="105">
        <f>'индикатор обратной связи'!B25</f>
        <v>0</v>
      </c>
      <c r="D45" s="105">
        <v>0</v>
      </c>
      <c r="E45" s="105">
        <v>0</v>
      </c>
    </row>
    <row r="46" spans="1:7">
      <c r="A46" s="118" t="s">
        <v>141</v>
      </c>
      <c r="B46" s="105">
        <f>'индикатор обратной связи'!C26</f>
        <v>0</v>
      </c>
      <c r="C46" s="105">
        <f>'индикатор обратной связи'!B26</f>
        <v>0</v>
      </c>
      <c r="D46" s="105">
        <v>0</v>
      </c>
      <c r="E46" s="105">
        <v>0</v>
      </c>
      <c r="F46" s="107"/>
      <c r="G46" s="107"/>
    </row>
    <row r="47" spans="1:7">
      <c r="A47" s="118" t="s">
        <v>132</v>
      </c>
      <c r="B47" s="105">
        <f>'индикатор обратной связи'!C29</f>
        <v>0</v>
      </c>
      <c r="C47" s="105">
        <f>'индикатор обратной связи'!B29</f>
        <v>0</v>
      </c>
      <c r="D47" s="105">
        <v>0</v>
      </c>
      <c r="E47" s="105">
        <v>0</v>
      </c>
      <c r="F47" s="107"/>
      <c r="G47" s="107"/>
    </row>
    <row r="48" spans="1:7">
      <c r="A48" s="118" t="s">
        <v>124</v>
      </c>
      <c r="B48" s="105">
        <f>'индикатор обратной связи'!C33</f>
        <v>1</v>
      </c>
      <c r="C48" s="105">
        <f>'индикатор обратной связи'!B33</f>
        <v>0</v>
      </c>
      <c r="D48" s="105">
        <v>1</v>
      </c>
      <c r="E48" s="105">
        <v>1</v>
      </c>
      <c r="F48" s="107"/>
      <c r="G48" s="107"/>
    </row>
    <row r="49" spans="1:7">
      <c r="A49" s="118" t="s">
        <v>142</v>
      </c>
      <c r="B49" s="105">
        <f>'индикатор обратной связи'!C34</f>
        <v>0</v>
      </c>
      <c r="C49" s="105">
        <f>'индикатор обратной связи'!B34</f>
        <v>0</v>
      </c>
      <c r="D49" s="105">
        <v>0</v>
      </c>
      <c r="E49" s="105">
        <v>0</v>
      </c>
      <c r="F49" s="107"/>
      <c r="G49" s="107"/>
    </row>
    <row r="50" spans="1:7" ht="39">
      <c r="A50" s="118" t="s">
        <v>143</v>
      </c>
      <c r="B50" s="122">
        <f>B8*0.1+B22*0.7+B35*0.2</f>
        <v>1.0129999999999999</v>
      </c>
      <c r="C50" s="122">
        <f>C8*0.1+C22*0.7+C35*0.2</f>
        <v>1.01</v>
      </c>
      <c r="D50" s="122">
        <v>1.01</v>
      </c>
      <c r="E50" s="122">
        <v>1.01</v>
      </c>
      <c r="F50" s="107"/>
      <c r="G50" s="107"/>
    </row>
    <row r="51" spans="1:7" ht="28.5" customHeight="1">
      <c r="A51" s="247" t="s">
        <v>144</v>
      </c>
      <c r="B51" s="248"/>
      <c r="C51" s="248"/>
      <c r="D51" s="248"/>
      <c r="E51" s="248"/>
      <c r="F51" s="106"/>
      <c r="G51" s="106"/>
    </row>
    <row r="52" spans="1:7" ht="31.5" customHeight="1">
      <c r="A52" s="249" t="s">
        <v>145</v>
      </c>
      <c r="B52" s="250"/>
      <c r="C52" s="250"/>
      <c r="D52" s="250"/>
      <c r="E52" s="250"/>
      <c r="F52" s="106"/>
      <c r="G52" s="106"/>
    </row>
    <row r="53" spans="1:7">
      <c r="A53" s="119"/>
      <c r="B53" s="120"/>
      <c r="C53" s="120"/>
      <c r="D53" s="120"/>
      <c r="E53" s="120"/>
      <c r="F53" s="107"/>
      <c r="G53" s="107"/>
    </row>
    <row r="54" spans="1:7">
      <c r="A54" s="113" t="str">
        <f>'индикатор обратной связи'!A38</f>
        <v>Исполнительный директор</v>
      </c>
      <c r="B54" s="121"/>
      <c r="C54" s="121"/>
      <c r="D54" s="251" t="s">
        <v>190</v>
      </c>
      <c r="E54" s="251"/>
      <c r="F54" s="252"/>
      <c r="G54" s="252"/>
    </row>
    <row r="55" spans="1:7">
      <c r="A55" s="111" t="s">
        <v>5</v>
      </c>
      <c r="B55" s="112"/>
      <c r="C55" s="112"/>
      <c r="D55" s="253" t="s">
        <v>6</v>
      </c>
      <c r="E55" s="253"/>
      <c r="F55" s="254"/>
      <c r="G55" s="254"/>
    </row>
    <row r="56" spans="1:7">
      <c r="A56" s="110"/>
      <c r="B56" s="245"/>
      <c r="C56" s="245"/>
      <c r="D56" s="245"/>
      <c r="E56" s="245"/>
      <c r="F56" s="104"/>
      <c r="G56" s="104"/>
    </row>
    <row r="58" spans="1:7">
      <c r="B58" s="184"/>
      <c r="C58" s="184"/>
    </row>
    <row r="59" spans="1:7">
      <c r="B59" s="184"/>
    </row>
  </sheetData>
  <mergeCells count="12">
    <mergeCell ref="F54:G54"/>
    <mergeCell ref="D55:E55"/>
    <mergeCell ref="F55:G55"/>
    <mergeCell ref="A2:E2"/>
    <mergeCell ref="A3:E3"/>
    <mergeCell ref="A4:E4"/>
    <mergeCell ref="A5:E5"/>
    <mergeCell ref="B56:E56"/>
    <mergeCell ref="B6:E6"/>
    <mergeCell ref="A51:E51"/>
    <mergeCell ref="A52:E52"/>
    <mergeCell ref="D54:E54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A7" sqref="A7:A12"/>
    </sheetView>
  </sheetViews>
  <sheetFormatPr defaultRowHeight="15"/>
  <cols>
    <col min="1" max="1" width="6.7109375" customWidth="1"/>
    <col min="2" max="2" width="54.7109375" customWidth="1"/>
    <col min="3" max="3" width="25.28515625" style="18" customWidth="1"/>
    <col min="4" max="4" width="19.85546875" customWidth="1"/>
  </cols>
  <sheetData>
    <row r="1" spans="1:6">
      <c r="A1" s="137"/>
      <c r="B1" s="137"/>
      <c r="C1" s="133"/>
      <c r="D1" s="138" t="s">
        <v>146</v>
      </c>
      <c r="E1" s="129"/>
      <c r="F1" s="129"/>
    </row>
    <row r="2" spans="1:6">
      <c r="A2" s="259" t="s">
        <v>147</v>
      </c>
      <c r="B2" s="259"/>
      <c r="C2" s="259"/>
      <c r="D2" s="259"/>
      <c r="E2" s="129"/>
      <c r="F2" s="129"/>
    </row>
    <row r="3" spans="1:6" ht="15.75">
      <c r="A3" s="260" t="s">
        <v>148</v>
      </c>
      <c r="B3" s="260"/>
      <c r="C3" s="260"/>
      <c r="D3" s="260"/>
      <c r="E3" s="128"/>
      <c r="F3" s="128"/>
    </row>
    <row r="4" spans="1:6" ht="15.75">
      <c r="A4" s="261" t="s">
        <v>1</v>
      </c>
      <c r="B4" s="261"/>
      <c r="C4" s="261"/>
      <c r="D4" s="261"/>
      <c r="E4" s="128"/>
      <c r="F4" s="128"/>
    </row>
    <row r="5" spans="1:6">
      <c r="A5" s="137"/>
      <c r="B5" s="137"/>
      <c r="C5" s="133"/>
      <c r="D5" s="137"/>
      <c r="E5" s="129"/>
      <c r="F5" s="129"/>
    </row>
    <row r="6" spans="1:6" ht="30">
      <c r="A6" s="139" t="s">
        <v>2</v>
      </c>
      <c r="B6" s="140"/>
      <c r="C6" s="135" t="s">
        <v>149</v>
      </c>
      <c r="D6" s="136" t="s">
        <v>28</v>
      </c>
      <c r="E6" s="130"/>
      <c r="F6" s="130"/>
    </row>
    <row r="7" spans="1:6" ht="31.5">
      <c r="A7" s="139">
        <v>1</v>
      </c>
      <c r="B7" s="141" t="s">
        <v>150</v>
      </c>
      <c r="C7" s="125" t="s">
        <v>151</v>
      </c>
      <c r="D7" s="142">
        <v>0.5</v>
      </c>
      <c r="E7" s="129"/>
      <c r="F7" s="129"/>
    </row>
    <row r="8" spans="1:6" ht="31.5">
      <c r="A8" s="139">
        <v>2</v>
      </c>
      <c r="B8" s="141" t="s">
        <v>152</v>
      </c>
      <c r="C8" s="125" t="s">
        <v>153</v>
      </c>
      <c r="D8" s="142">
        <v>1.0102</v>
      </c>
      <c r="E8" s="129"/>
      <c r="F8" s="129"/>
    </row>
    <row r="9" spans="1:6" ht="18.75">
      <c r="A9" s="139">
        <v>3</v>
      </c>
      <c r="B9" s="141" t="s">
        <v>154</v>
      </c>
      <c r="C9" s="125" t="s">
        <v>155</v>
      </c>
      <c r="D9" s="142">
        <v>0.5</v>
      </c>
      <c r="E9" s="129"/>
      <c r="F9" s="129"/>
    </row>
    <row r="10" spans="1:6" ht="18.75">
      <c r="A10" s="139">
        <v>4</v>
      </c>
      <c r="B10" s="141" t="s">
        <v>156</v>
      </c>
      <c r="C10" s="125" t="s">
        <v>155</v>
      </c>
      <c r="D10" s="142">
        <v>1.0102</v>
      </c>
      <c r="E10" s="129"/>
      <c r="F10" s="129"/>
    </row>
    <row r="11" spans="1:6" ht="31.5">
      <c r="A11" s="139">
        <v>5</v>
      </c>
      <c r="B11" s="141" t="s">
        <v>157</v>
      </c>
      <c r="C11" s="145" t="s">
        <v>158</v>
      </c>
      <c r="D11" s="143">
        <v>0</v>
      </c>
      <c r="E11" s="129"/>
      <c r="F11" s="129"/>
    </row>
    <row r="12" spans="1:6" ht="46.5">
      <c r="A12" s="139">
        <v>6</v>
      </c>
      <c r="B12" s="141" t="s">
        <v>159</v>
      </c>
      <c r="C12" s="145" t="s">
        <v>158</v>
      </c>
      <c r="D12" s="143">
        <v>0</v>
      </c>
      <c r="E12" s="129"/>
      <c r="F12" s="129"/>
    </row>
    <row r="13" spans="1:6">
      <c r="A13" s="134"/>
      <c r="B13" s="134"/>
      <c r="C13" s="124"/>
      <c r="D13" s="134"/>
      <c r="E13" s="126"/>
      <c r="F13" s="126"/>
    </row>
    <row r="14" spans="1:6">
      <c r="A14" s="262" t="str">
        <f>'Индикатор качества'!A54</f>
        <v>Исполнительный директор</v>
      </c>
      <c r="B14" s="262"/>
      <c r="C14" s="123"/>
      <c r="D14" s="144" t="str">
        <f>'Индикатор качества'!D54:E54</f>
        <v>Н.П.Носков</v>
      </c>
      <c r="E14" s="263"/>
      <c r="F14" s="263"/>
    </row>
    <row r="15" spans="1:6">
      <c r="A15" s="256" t="s">
        <v>5</v>
      </c>
      <c r="B15" s="256"/>
      <c r="C15" s="257" t="s">
        <v>6</v>
      </c>
      <c r="D15" s="257"/>
      <c r="E15" s="258"/>
      <c r="F15" s="258"/>
    </row>
    <row r="18" spans="1:2">
      <c r="A18" s="127"/>
      <c r="B18" s="131"/>
    </row>
    <row r="19" spans="1:2">
      <c r="A19" s="132"/>
      <c r="B19" s="126"/>
    </row>
    <row r="20" spans="1:2">
      <c r="A20" s="127"/>
      <c r="B20" s="126"/>
    </row>
  </sheetData>
  <mergeCells count="8">
    <mergeCell ref="A15:B15"/>
    <mergeCell ref="C15:D15"/>
    <mergeCell ref="E15:F15"/>
    <mergeCell ref="A2:D2"/>
    <mergeCell ref="A3:D3"/>
    <mergeCell ref="A4:D4"/>
    <mergeCell ref="A14:B14"/>
    <mergeCell ref="E14:F14"/>
  </mergeCells>
  <pageMargins left="1.299212598425197" right="0.70866141732283472" top="0.94488188976377963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C13" sqref="C13:D13"/>
    </sheetView>
  </sheetViews>
  <sheetFormatPr defaultRowHeight="15"/>
  <cols>
    <col min="1" max="1" width="37.7109375" customWidth="1"/>
    <col min="2" max="2" width="27" customWidth="1"/>
    <col min="3" max="3" width="38" customWidth="1"/>
  </cols>
  <sheetData>
    <row r="1" spans="1:6">
      <c r="A1" s="157"/>
      <c r="B1" s="157"/>
      <c r="C1" s="158" t="s">
        <v>160</v>
      </c>
      <c r="D1" s="149"/>
      <c r="E1" s="149"/>
      <c r="F1" s="149"/>
    </row>
    <row r="2" spans="1:6" ht="15.75">
      <c r="A2" s="264" t="s">
        <v>161</v>
      </c>
      <c r="B2" s="264"/>
      <c r="C2" s="264"/>
      <c r="D2" s="148"/>
      <c r="E2" s="148"/>
      <c r="F2" s="148"/>
    </row>
    <row r="3" spans="1:6" ht="15.75">
      <c r="A3" s="261" t="s">
        <v>1</v>
      </c>
      <c r="B3" s="261"/>
      <c r="C3" s="261"/>
      <c r="D3" s="148"/>
      <c r="E3" s="148"/>
      <c r="F3" s="148"/>
    </row>
    <row r="4" spans="1:6">
      <c r="A4" s="153"/>
      <c r="B4" s="163"/>
      <c r="C4" s="163"/>
      <c r="D4" s="149"/>
      <c r="E4" s="149"/>
      <c r="F4" s="149"/>
    </row>
    <row r="5" spans="1:6" ht="30">
      <c r="A5" s="164"/>
      <c r="B5" s="156" t="s">
        <v>149</v>
      </c>
      <c r="C5" s="159" t="s">
        <v>28</v>
      </c>
      <c r="D5" s="150"/>
      <c r="E5" s="150"/>
      <c r="F5" s="150"/>
    </row>
    <row r="6" spans="1:6" ht="45">
      <c r="A6" s="165" t="s">
        <v>162</v>
      </c>
      <c r="B6" s="166" t="s">
        <v>35</v>
      </c>
      <c r="C6" s="167" t="s">
        <v>163</v>
      </c>
      <c r="D6" s="149"/>
      <c r="E6" s="149"/>
      <c r="F6" s="149"/>
    </row>
    <row r="7" spans="1:6" ht="30">
      <c r="A7" s="165" t="s">
        <v>164</v>
      </c>
      <c r="B7" s="166" t="s">
        <v>35</v>
      </c>
      <c r="C7" s="168" t="s">
        <v>165</v>
      </c>
      <c r="D7" s="149"/>
      <c r="E7" s="149"/>
      <c r="F7" s="149"/>
    </row>
    <row r="8" spans="1:6" ht="46.5">
      <c r="A8" s="165" t="s">
        <v>166</v>
      </c>
      <c r="B8" s="166" t="s">
        <v>167</v>
      </c>
      <c r="C8" s="161">
        <v>0</v>
      </c>
      <c r="D8" s="149"/>
      <c r="E8" s="149"/>
      <c r="F8" s="149"/>
    </row>
    <row r="9" spans="1:6" ht="46.5">
      <c r="A9" s="165" t="s">
        <v>168</v>
      </c>
      <c r="B9" s="166" t="s">
        <v>167</v>
      </c>
      <c r="C9" s="160">
        <v>0</v>
      </c>
      <c r="D9" s="149"/>
      <c r="E9" s="149"/>
      <c r="F9" s="149"/>
    </row>
    <row r="10" spans="1:6" ht="46.5">
      <c r="A10" s="165" t="s">
        <v>169</v>
      </c>
      <c r="B10" s="166" t="s">
        <v>170</v>
      </c>
      <c r="C10" s="160">
        <v>0</v>
      </c>
      <c r="D10" s="149"/>
      <c r="E10" s="149"/>
      <c r="F10" s="149"/>
    </row>
    <row r="11" spans="1:6">
      <c r="A11" s="169"/>
      <c r="B11" s="170"/>
      <c r="C11" s="170"/>
      <c r="D11" s="171"/>
      <c r="E11" s="149"/>
      <c r="F11" s="149"/>
    </row>
    <row r="12" spans="1:6">
      <c r="A12" s="162" t="str">
        <f>'Общий показатель'!A14:B14</f>
        <v>Исполнительный директор</v>
      </c>
      <c r="B12" s="172"/>
      <c r="C12" s="162" t="str">
        <f>'Общий показатель'!D14</f>
        <v>Н.П.Носков</v>
      </c>
      <c r="D12" s="172"/>
      <c r="E12" s="265"/>
      <c r="F12" s="265"/>
    </row>
    <row r="13" spans="1:6">
      <c r="A13" s="155" t="s">
        <v>5</v>
      </c>
      <c r="B13" s="154"/>
      <c r="C13" s="266" t="s">
        <v>6</v>
      </c>
      <c r="D13" s="266"/>
      <c r="E13" s="267"/>
      <c r="F13" s="267"/>
    </row>
    <row r="15" spans="1:6">
      <c r="A15" s="147"/>
      <c r="B15" s="151"/>
      <c r="C15" s="146"/>
      <c r="D15" s="146"/>
      <c r="E15" s="146"/>
      <c r="F15" s="146"/>
    </row>
    <row r="16" spans="1:6">
      <c r="A16" s="152"/>
      <c r="B16" s="146"/>
      <c r="C16" s="146"/>
      <c r="D16" s="146"/>
      <c r="E16" s="146"/>
      <c r="F16" s="146"/>
    </row>
    <row r="17" spans="1:1">
      <c r="A17" s="147"/>
    </row>
  </sheetData>
  <mergeCells count="5">
    <mergeCell ref="A2:C2"/>
    <mergeCell ref="A3:C3"/>
    <mergeCell ref="E12:F12"/>
    <mergeCell ref="C13:D13"/>
    <mergeCell ref="E13:F13"/>
  </mergeCells>
  <pageMargins left="1.6929133858267718" right="0.70866141732283472" top="1.1417322834645669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1.1 Журнал отключений</vt:lpstr>
      <vt:lpstr>1.2 Показатель отключений</vt:lpstr>
      <vt:lpstr>Показатели надежности и качест</vt:lpstr>
      <vt:lpstr>Индикатор информативности</vt:lpstr>
      <vt:lpstr>индикатор исполнительности</vt:lpstr>
      <vt:lpstr>индикатор обратной связи</vt:lpstr>
      <vt:lpstr>Индикатор качества</vt:lpstr>
      <vt:lpstr>Общий показатель</vt:lpstr>
      <vt:lpstr>расчет К_об</vt:lpstr>
    </vt:vector>
  </TitlesOfParts>
  <Company>ООО"Энергобаланс"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АИИС</dc:creator>
  <cp:lastModifiedBy>Admin</cp:lastModifiedBy>
  <cp:lastPrinted>2013-04-28T11:14:13Z</cp:lastPrinted>
  <dcterms:created xsi:type="dcterms:W3CDTF">2013-04-27T04:13:20Z</dcterms:created>
  <dcterms:modified xsi:type="dcterms:W3CDTF">2013-05-07T15:43:42Z</dcterms:modified>
</cp:coreProperties>
</file>